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20" windowHeight="6990" activeTab="0"/>
  </bookViews>
  <sheets>
    <sheet name="доходы анализ1меср" sheetId="1" r:id="rId1"/>
  </sheets>
  <definedNames/>
  <calcPr fullCalcOnLoad="1"/>
</workbook>
</file>

<file path=xl/sharedStrings.xml><?xml version="1.0" encoding="utf-8"?>
<sst xmlns="http://schemas.openxmlformats.org/spreadsheetml/2006/main" count="157" uniqueCount="147">
  <si>
    <t>Код бюджетн. классификации</t>
  </si>
  <si>
    <t xml:space="preserve"> </t>
  </si>
  <si>
    <t>Годовой план</t>
  </si>
  <si>
    <t>I</t>
  </si>
  <si>
    <t>II</t>
  </si>
  <si>
    <t>III</t>
  </si>
  <si>
    <t>IV</t>
  </si>
  <si>
    <t>План 7 мес.</t>
  </si>
  <si>
    <t>Поправки</t>
  </si>
  <si>
    <t>Уточнен. план</t>
  </si>
  <si>
    <t>% исполнения от плана 7 мес.</t>
  </si>
  <si>
    <t>Отклонение от плана 7 мес.</t>
  </si>
  <si>
    <t>3</t>
  </si>
  <si>
    <t>4</t>
  </si>
  <si>
    <t>5</t>
  </si>
  <si>
    <t>6</t>
  </si>
  <si>
    <t>7</t>
  </si>
  <si>
    <t>РАЗДЕЛ 1 . ДОХОДЫ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</si>
  <si>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</si>
  <si>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</si>
  <si>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</si>
  <si>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</si>
  <si>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</si>
  <si>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</si>
  <si>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</si>
  <si>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</si>
  <si>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</si>
  <si>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</si>
  <si>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</si>
  <si>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</si>
  <si>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</si>
  <si>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</si>
  <si>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</si>
  <si>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сельскохозяйств. налог</t>
  </si>
  <si>
    <t>000 1 06 00000 00 0000 000</t>
  </si>
  <si>
    <t>НАЛОГИ НА ИМУЩЕСТВО</t>
  </si>
  <si>
    <t>000 1 06 01000 03 0000 110</t>
  </si>
  <si>
    <t>Налоги на имущество физич. лиц</t>
  </si>
  <si>
    <t>000 1 06 02000 02 0000 110</t>
  </si>
  <si>
    <t>Налог на имущество организаций</t>
  </si>
  <si>
    <t>000 1 06 03000 01 0000 110</t>
  </si>
  <si>
    <t>Налог на наследование или дарение</t>
  </si>
  <si>
    <t>000 1 06 04000 02 0000 110</t>
  </si>
  <si>
    <t>Транспортный налог</t>
  </si>
  <si>
    <t>000 1 06 05000 00 0000 110</t>
  </si>
  <si>
    <t>Налог на игорный бизнес</t>
  </si>
  <si>
    <t>000 1 06 06000 03 0000 110</t>
  </si>
  <si>
    <t>Земельный налог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</si>
  <si>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</si>
  <si>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</si>
  <si>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</si>
  <si>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</si>
  <si>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000 1 11 05010 10 0000 120</t>
  </si>
  <si>
    <t>Арендная плата за землю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</si>
  <si>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</si>
  <si>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</si>
  <si>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</si>
  <si>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</si>
  <si>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</si>
  <si>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</si>
  <si>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</si>
  <si>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</si>
  <si>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000 1 17 00000 00 0000 000</t>
  </si>
  <si>
    <t>ПРОЧИЕ НЕНАЛОГОВЫЕ ДОХОДЫ</t>
  </si>
  <si>
    <t>Доходы от продажи материальных и не материальных активов</t>
  </si>
  <si>
    <t>Доходы от продажи земельных участков</t>
  </si>
  <si>
    <t>Гос пошлина</t>
  </si>
  <si>
    <t>000 117010500100000 180</t>
  </si>
  <si>
    <t>Невыясненные поступления</t>
  </si>
  <si>
    <t>ИТОГО СОБСТВЕННЫХ ДОХОДОВ</t>
  </si>
  <si>
    <t>000 2 00 00000 00 0000 000</t>
  </si>
  <si>
    <t>БЕЗВОЗМЕЗДНЫЕ ПОСТУПЛЕНИЯ</t>
  </si>
  <si>
    <t>ДОТАЦИЯ</t>
  </si>
  <si>
    <t xml:space="preserve"> 000 2 02 01070 05 0000 151</t>
  </si>
  <si>
    <t>- дотации местным бюджетам на обеспечение сбалансированности бюджетов</t>
  </si>
  <si>
    <t>000 2 02 01010 05 0000 151</t>
  </si>
  <si>
    <t>- дотации из областного фонда финансовой поддержки муниципального района</t>
  </si>
  <si>
    <t>000 2 02 01000 00 0000 151</t>
  </si>
  <si>
    <t>Дотации от других бюджетов бюджетной системы РФ</t>
  </si>
  <si>
    <t xml:space="preserve">СУБВЕНЦИИ </t>
  </si>
  <si>
    <t>000 2 02 02110 03 0000 151</t>
  </si>
  <si>
    <t xml:space="preserve"> - субвенции местным бюджетам на выполнение федеральных полномочий по государственной регистрации актов гражданского состояния</t>
  </si>
  <si>
    <t xml:space="preserve">- иные субвенции, зачисляемые в местные бюджеты </t>
  </si>
  <si>
    <t>в том числе:</t>
  </si>
  <si>
    <t>субвенции на обеспечение образовательного процесса</t>
  </si>
  <si>
    <t>субвенции на реализацию ФЗ "О милиции"</t>
  </si>
  <si>
    <t>субвенции на с/х перепись</t>
  </si>
  <si>
    <t>субвенции на питание детей из малообеспеченных семей и состоящих на учёте у фтизиатра</t>
  </si>
  <si>
    <t>субвенции на приобретение жилья детям-сиротам</t>
  </si>
  <si>
    <t>субвенции на выплату пособий по опеке и попечительству детей-сирот</t>
  </si>
  <si>
    <t>субвенции на льготы по оплате ЖКУ многодетным и семьям погибших военнослужащих</t>
  </si>
  <si>
    <t>субвенции на реализацию ФЗ "О молодых специалистах""</t>
  </si>
  <si>
    <t>субвенции на субсидии гражданам по оплате жилья и коммунальных услуг</t>
  </si>
  <si>
    <t>субвенции на льготы сельским специалистам по оплате ЖКУ</t>
  </si>
  <si>
    <t xml:space="preserve">субвенции на выравнивание уровня бюджетной обеспеченности поселений </t>
  </si>
  <si>
    <t>000 2 02 04000 00 0000 151</t>
  </si>
  <si>
    <t>Субсидии от других бюджетов бюджетной системы Российской Федерации</t>
  </si>
  <si>
    <t>субсидии на пожарную безопасность образовательных учреждений</t>
  </si>
  <si>
    <t>субсидии на классное руководство</t>
  </si>
  <si>
    <t>субсидии на информационное обеспечение органов местного самоуправления</t>
  </si>
  <si>
    <t>субсидии на котельно-печное топливо</t>
  </si>
  <si>
    <t>000 2 07 00000 00 0000 180</t>
  </si>
  <si>
    <t>ПРОЧИЕ БЕЗВОЗМЕЗДНЫЕ ПОСТУПЛЕНИЯ</t>
  </si>
  <si>
    <t>000 2 02 03030 03 0000 151</t>
  </si>
  <si>
    <t>Средства полученные по взаимным расчетам</t>
  </si>
  <si>
    <t>000 2 02 05000 03 0000 151</t>
  </si>
  <si>
    <t>Средства  федерального бюджета</t>
  </si>
  <si>
    <t>000 8 90 00000 00 0000 000</t>
  </si>
  <si>
    <t>Всего доходов</t>
  </si>
  <si>
    <t>Внутренние обороты по доходам:</t>
  </si>
  <si>
    <t xml:space="preserve"> 000 2 02 01000 00 0090 151</t>
  </si>
  <si>
    <t>000 2 02 01010 10 0000 151</t>
  </si>
  <si>
    <t>Дотации бюджетам поселений на выравнивание уровня бюджетной обеспеченности</t>
  </si>
  <si>
    <t>000 2 02 01070 10 0000 151</t>
  </si>
  <si>
    <t>Дотации бюджетам поселений на поддержку мер по обеспечению сбалансированности бюджетов</t>
  </si>
  <si>
    <t>Субсидия бюджетам поселений на поддержку мер по обеспечению сбалансированность</t>
  </si>
  <si>
    <t>в т. Ч. Налог на имущество</t>
  </si>
  <si>
    <t xml:space="preserve"> 000 2 02 02000 00 0090 151</t>
  </si>
  <si>
    <t>Субвенции от других бюджетов бюджетной системы РФ</t>
  </si>
  <si>
    <t>000 20 20 29991 00000 151</t>
  </si>
  <si>
    <t>Прочие субсидии</t>
  </si>
  <si>
    <t>000 2 02 030115 10 0000 151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</si>
  <si>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</si>
  <si>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000 2 02 040121 00 0000 151</t>
  </si>
  <si>
    <t>Межбюджетные трансерты</t>
  </si>
  <si>
    <t>000 2020 30241 00000 151</t>
  </si>
  <si>
    <t>Межбюджетные трансферты</t>
  </si>
  <si>
    <t>000 2 02 02940 10 0000 151</t>
  </si>
  <si>
    <t>Прочие субвенции, зачисляемые в бюджеты поселений</t>
  </si>
  <si>
    <t xml:space="preserve"> 000 2 02 03000 00 0090 151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</si>
  <si>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</si>
  <si>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000 2 02 03050 10 0000 151</t>
  </si>
  <si>
    <t>Средства бюджета поселения, получаемые по взаимным расчетам</t>
  </si>
  <si>
    <t>000 2 02 04999 10 0000 151</t>
  </si>
  <si>
    <t>000 8 70 00000 00 0000 000</t>
  </si>
  <si>
    <t>ИТОГО внутренних оборотов по доходам:</t>
  </si>
  <si>
    <t>ВСЕГО ДОХОДОВ:</t>
  </si>
  <si>
    <t>000 1 14 06013 10 0000 430</t>
  </si>
  <si>
    <t>000 1 08 04020 10 0000 110</t>
  </si>
  <si>
    <t>000 1 13 02995 10 0000 130</t>
  </si>
  <si>
    <t>доходы от оказания платных услуг и компенсации затрат государства</t>
  </si>
  <si>
    <t>2013год</t>
  </si>
  <si>
    <t>Анализ исполнения доходовТаловского сельского поселения на 2013г-2015г.</t>
  </si>
  <si>
    <t>2014год</t>
  </si>
  <si>
    <t>2015год</t>
  </si>
  <si>
    <t>Доходы получаемые в виде арендной платы, а так же средства от продажи права на заключение аренды на земли, находящиеся в собственности поселения</t>
  </si>
  <si>
    <t>000 1 11 05025 10 0000 120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</si>
</sst>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_ ;[Red]\-0.00\ "/>
    <numFmt numFmtId="166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2" fillId="0" borderId="0" xfId="70" applyFont="1" applyFill="1" applyAlignment="1">
      <alignment/>
    </xf>
    <xf numFmtId="164" fontId="2" fillId="0" borderId="0" xfId="70" applyNumberFormat="1" applyFont="1" applyFill="1" applyAlignment="1">
      <alignment/>
    </xf>
    <xf numFmtId="164" fontId="2" fillId="0" borderId="0" xfId="7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0" xfId="57" applyFont="1" applyFill="1" applyBorder="1" applyAlignment="1">
      <alignment horizontal="center" vertical="center" textRotation="90" wrapText="1"/>
      <protection/>
    </xf>
    <xf numFmtId="43" fontId="2" fillId="0" borderId="10" xfId="70" applyFont="1" applyFill="1" applyBorder="1" applyAlignment="1">
      <alignment horizontal="center" vertical="center" textRotation="90" wrapText="1"/>
    </xf>
    <xf numFmtId="43" fontId="2" fillId="0" borderId="10" xfId="70" applyFont="1" applyFill="1" applyBorder="1" applyAlignment="1">
      <alignment horizontal="center" vertical="center" wrapText="1"/>
    </xf>
    <xf numFmtId="43" fontId="2" fillId="0" borderId="10" xfId="70" applyFont="1" applyFill="1" applyBorder="1" applyAlignment="1">
      <alignment textRotation="90"/>
    </xf>
    <xf numFmtId="164" fontId="4" fillId="0" borderId="10" xfId="70" applyNumberFormat="1" applyFont="1" applyFill="1" applyBorder="1" applyAlignment="1">
      <alignment vertical="center" wrapText="1"/>
    </xf>
    <xf numFmtId="164" fontId="4" fillId="0" borderId="10" xfId="70" applyNumberFormat="1" applyFont="1" applyFill="1" applyBorder="1" applyAlignment="1">
      <alignment horizontal="center" vertical="center" wrapText="1"/>
    </xf>
    <xf numFmtId="164" fontId="2" fillId="0" borderId="10" xfId="70" applyNumberFormat="1" applyFont="1" applyFill="1" applyBorder="1" applyAlignment="1">
      <alignment horizontal="center" vertical="center" wrapText="1"/>
    </xf>
    <xf numFmtId="164" fontId="2" fillId="0" borderId="10" xfId="70" applyNumberFormat="1" applyFont="1" applyFill="1" applyBorder="1" applyAlignment="1">
      <alignment textRotation="90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164" fontId="2" fillId="0" borderId="10" xfId="70" applyNumberFormat="1" applyFont="1" applyFill="1" applyBorder="1" applyAlignment="1">
      <alignment vertical="center" wrapText="1"/>
    </xf>
    <xf numFmtId="43" fontId="2" fillId="0" borderId="10" xfId="70" applyFont="1" applyFill="1" applyBorder="1" applyAlignment="1">
      <alignment/>
    </xf>
    <xf numFmtId="164" fontId="2" fillId="0" borderId="10" xfId="70" applyNumberFormat="1" applyFont="1" applyFill="1" applyBorder="1" applyAlignment="1">
      <alignment/>
    </xf>
    <xf numFmtId="164" fontId="2" fillId="0" borderId="10" xfId="7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3" fontId="4" fillId="0" borderId="10" xfId="70" applyFont="1" applyFill="1" applyBorder="1" applyAlignment="1" applyProtection="1">
      <alignment horizontal="left" vertical="top" wrapText="1"/>
      <protection locked="0"/>
    </xf>
    <xf numFmtId="43" fontId="2" fillId="0" borderId="10" xfId="70" applyFont="1" applyFill="1" applyBorder="1" applyAlignment="1" applyProtection="1">
      <alignment horizontal="center" vertical="center"/>
      <protection locked="0"/>
    </xf>
    <xf numFmtId="164" fontId="2" fillId="0" borderId="10" xfId="70" applyNumberFormat="1" applyFont="1" applyFill="1" applyBorder="1" applyAlignment="1" applyProtection="1">
      <alignment vertical="center"/>
      <protection locked="0"/>
    </xf>
    <xf numFmtId="164" fontId="2" fillId="0" borderId="10" xfId="7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3" fontId="4" fillId="33" borderId="10" xfId="70" applyFont="1" applyFill="1" applyBorder="1" applyAlignment="1" applyProtection="1">
      <alignment horizontal="left" vertical="top" wrapText="1"/>
      <protection locked="0"/>
    </xf>
    <xf numFmtId="43" fontId="2" fillId="33" borderId="10" xfId="70" applyFont="1" applyFill="1" applyBorder="1" applyAlignment="1" applyProtection="1">
      <alignment horizontal="right" vertical="center"/>
      <protection locked="0"/>
    </xf>
    <xf numFmtId="43" fontId="2" fillId="33" borderId="10" xfId="70" applyFont="1" applyFill="1" applyBorder="1" applyAlignment="1">
      <alignment/>
    </xf>
    <xf numFmtId="164" fontId="2" fillId="33" borderId="10" xfId="70" applyNumberFormat="1" applyFont="1" applyFill="1" applyBorder="1" applyAlignment="1" applyProtection="1">
      <alignment vertical="center"/>
      <protection locked="0"/>
    </xf>
    <xf numFmtId="164" fontId="2" fillId="33" borderId="10" xfId="70" applyNumberFormat="1" applyFont="1" applyFill="1" applyBorder="1" applyAlignment="1" applyProtection="1">
      <alignment horizontal="right" vertical="center"/>
      <protection locked="0"/>
    </xf>
    <xf numFmtId="164" fontId="2" fillId="33" borderId="10" xfId="7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3" fontId="2" fillId="0" borderId="10" xfId="70" applyFont="1" applyFill="1" applyBorder="1" applyAlignment="1" applyProtection="1">
      <alignment horizontal="left" vertical="top" wrapText="1"/>
      <protection locked="0"/>
    </xf>
    <xf numFmtId="43" fontId="2" fillId="0" borderId="10" xfId="70" applyFont="1" applyFill="1" applyBorder="1" applyAlignment="1" applyProtection="1">
      <alignment horizontal="right" vertical="center"/>
      <protection locked="0"/>
    </xf>
    <xf numFmtId="164" fontId="2" fillId="0" borderId="10" xfId="7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3" fontId="2" fillId="33" borderId="10" xfId="70" applyFont="1" applyFill="1" applyBorder="1" applyAlignment="1" applyProtection="1">
      <alignment vertical="top" wrapText="1"/>
      <protection/>
    </xf>
    <xf numFmtId="43" fontId="2" fillId="33" borderId="10" xfId="70" applyFont="1" applyFill="1" applyBorder="1" applyAlignment="1" applyProtection="1">
      <alignment horizontal="right" vertical="center"/>
      <protection/>
    </xf>
    <xf numFmtId="164" fontId="2" fillId="33" borderId="10" xfId="70" applyNumberFormat="1" applyFont="1" applyFill="1" applyBorder="1" applyAlignment="1" applyProtection="1">
      <alignment vertical="center"/>
      <protection/>
    </xf>
    <xf numFmtId="43" fontId="2" fillId="33" borderId="10" xfId="70" applyFont="1" applyFill="1" applyBorder="1" applyAlignment="1" applyProtection="1">
      <alignment horizontal="right" vertical="center" wrapText="1"/>
      <protection/>
    </xf>
    <xf numFmtId="164" fontId="2" fillId="33" borderId="10" xfId="70" applyNumberFormat="1" applyFont="1" applyFill="1" applyBorder="1" applyAlignment="1" applyProtection="1">
      <alignment vertical="center" wrapText="1"/>
      <protection/>
    </xf>
    <xf numFmtId="43" fontId="2" fillId="0" borderId="10" xfId="70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43" fontId="2" fillId="33" borderId="10" xfId="70" applyFont="1" applyFill="1" applyBorder="1" applyAlignment="1" applyProtection="1">
      <alignment horizontal="left" vertical="top" wrapText="1"/>
      <protection locked="0"/>
    </xf>
    <xf numFmtId="16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3" fontId="5" fillId="0" borderId="10" xfId="70" applyFont="1" applyFill="1" applyBorder="1" applyAlignment="1" applyProtection="1">
      <alignment horizontal="left" vertical="top" wrapText="1"/>
      <protection locked="0"/>
    </xf>
    <xf numFmtId="43" fontId="4" fillId="33" borderId="10" xfId="70" applyFont="1" applyFill="1" applyBorder="1" applyAlignment="1" applyProtection="1">
      <alignment horizontal="right" vertical="center" wrapText="1"/>
      <protection/>
    </xf>
    <xf numFmtId="43" fontId="4" fillId="33" borderId="10" xfId="70" applyFont="1" applyFill="1" applyBorder="1" applyAlignment="1" applyProtection="1">
      <alignment horizontal="right" vertical="center"/>
      <protection locked="0"/>
    </xf>
    <xf numFmtId="164" fontId="4" fillId="33" borderId="10" xfId="70" applyNumberFormat="1" applyFont="1" applyFill="1" applyBorder="1" applyAlignment="1" applyProtection="1">
      <alignment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3" fontId="2" fillId="33" borderId="10" xfId="70" applyFont="1" applyFill="1" applyBorder="1" applyAlignment="1">
      <alignment horizontal="center" vertical="center" wrapText="1"/>
    </xf>
    <xf numFmtId="164" fontId="2" fillId="33" borderId="10" xfId="70" applyNumberFormat="1" applyFont="1" applyFill="1" applyBorder="1" applyAlignment="1">
      <alignment vertical="center" wrapText="1"/>
    </xf>
    <xf numFmtId="164" fontId="2" fillId="33" borderId="10" xfId="7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 vertical="top" wrapText="1"/>
      <protection/>
    </xf>
    <xf numFmtId="43" fontId="6" fillId="33" borderId="10" xfId="70" applyFont="1" applyFill="1" applyBorder="1" applyAlignment="1" applyProtection="1">
      <alignment horizontal="left" vertical="top" wrapText="1"/>
      <protection/>
    </xf>
    <xf numFmtId="164" fontId="4" fillId="33" borderId="10" xfId="7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3" fontId="5" fillId="33" borderId="10" xfId="70" applyFont="1" applyFill="1" applyBorder="1" applyAlignment="1" applyProtection="1" quotePrefix="1">
      <alignment horizontal="left" vertical="top" wrapText="1"/>
      <protection locked="0"/>
    </xf>
    <xf numFmtId="43" fontId="5" fillId="33" borderId="10" xfId="7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/>
    </xf>
    <xf numFmtId="43" fontId="6" fillId="33" borderId="10" xfId="70" applyFont="1" applyFill="1" applyBorder="1" applyAlignment="1" applyProtection="1">
      <alignment horizontal="left" vertical="top" wrapText="1"/>
      <protection locked="0"/>
    </xf>
    <xf numFmtId="164" fontId="4" fillId="33" borderId="10" xfId="70" applyNumberFormat="1" applyFont="1" applyFill="1" applyBorder="1" applyAlignment="1" applyProtection="1">
      <alignment vertical="center"/>
      <protection locked="0"/>
    </xf>
    <xf numFmtId="164" fontId="4" fillId="33" borderId="10" xfId="7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3" fontId="4" fillId="33" borderId="10" xfId="70" applyFont="1" applyFill="1" applyBorder="1" applyAlignment="1" applyProtection="1">
      <alignment vertical="top" wrapText="1"/>
      <protection/>
    </xf>
    <xf numFmtId="43" fontId="4" fillId="33" borderId="10" xfId="70" applyFont="1" applyFill="1" applyBorder="1" applyAlignment="1">
      <alignment/>
    </xf>
    <xf numFmtId="43" fontId="2" fillId="0" borderId="10" xfId="70" applyFont="1" applyFill="1" applyBorder="1" applyAlignment="1">
      <alignment wrapText="1"/>
    </xf>
    <xf numFmtId="43" fontId="2" fillId="0" borderId="10" xfId="70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/>
    </xf>
    <xf numFmtId="164" fontId="2" fillId="0" borderId="10" xfId="70" applyNumberFormat="1" applyFont="1" applyFill="1" applyBorder="1" applyAlignment="1">
      <alignment horizontal="right" vertical="center"/>
    </xf>
    <xf numFmtId="164" fontId="4" fillId="0" borderId="10" xfId="7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3" fontId="6" fillId="0" borderId="10" xfId="70" applyFont="1" applyFill="1" applyBorder="1" applyAlignment="1" applyProtection="1">
      <alignment horizontal="left" vertical="top" wrapText="1"/>
      <protection locked="0"/>
    </xf>
    <xf numFmtId="43" fontId="4" fillId="0" borderId="10" xfId="70" applyFont="1" applyFill="1" applyBorder="1" applyAlignment="1" applyProtection="1">
      <alignment horizontal="right" vertical="center"/>
      <protection locked="0"/>
    </xf>
    <xf numFmtId="43" fontId="4" fillId="0" borderId="10" xfId="70" applyFont="1" applyFill="1" applyBorder="1" applyAlignment="1">
      <alignment/>
    </xf>
    <xf numFmtId="164" fontId="2" fillId="0" borderId="10" xfId="70" applyNumberFormat="1" applyFont="1" applyFill="1" applyBorder="1" applyAlignment="1">
      <alignment vertical="center"/>
    </xf>
    <xf numFmtId="164" fontId="4" fillId="0" borderId="10" xfId="70" applyNumberFormat="1" applyFont="1" applyFill="1" applyBorder="1" applyAlignment="1" applyProtection="1">
      <alignment horizontal="right" vertical="center"/>
      <protection locked="0"/>
    </xf>
    <xf numFmtId="164" fontId="4" fillId="0" borderId="10" xfId="70" applyNumberFormat="1" applyFont="1" applyFill="1" applyBorder="1" applyAlignment="1">
      <alignment/>
    </xf>
    <xf numFmtId="43" fontId="4" fillId="33" borderId="10" xfId="70" applyFont="1" applyFill="1" applyBorder="1" applyAlignment="1">
      <alignment wrapText="1"/>
    </xf>
    <xf numFmtId="43" fontId="4" fillId="33" borderId="10" xfId="70" applyFont="1" applyFill="1" applyBorder="1" applyAlignment="1">
      <alignment horizontal="right" vertical="center"/>
    </xf>
    <xf numFmtId="164" fontId="4" fillId="33" borderId="10" xfId="7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3" fontId="4" fillId="0" borderId="0" xfId="70" applyFont="1" applyFill="1" applyBorder="1" applyAlignment="1" applyProtection="1">
      <alignment vertical="top" wrapText="1"/>
      <protection/>
    </xf>
    <xf numFmtId="43" fontId="4" fillId="0" borderId="0" xfId="70" applyFont="1" applyFill="1" applyBorder="1" applyAlignment="1" applyProtection="1">
      <alignment horizontal="right" vertical="center"/>
      <protection locked="0"/>
    </xf>
    <xf numFmtId="43" fontId="4" fillId="0" borderId="0" xfId="70" applyFont="1" applyFill="1" applyBorder="1" applyAlignment="1" applyProtection="1">
      <alignment horizontal="right"/>
      <protection locked="0"/>
    </xf>
    <xf numFmtId="43" fontId="2" fillId="0" borderId="0" xfId="70" applyFont="1" applyFill="1" applyBorder="1" applyAlignment="1">
      <alignment/>
    </xf>
    <xf numFmtId="164" fontId="4" fillId="0" borderId="0" xfId="70" applyNumberFormat="1" applyFont="1" applyFill="1" applyBorder="1" applyAlignment="1" applyProtection="1">
      <alignment vertical="center"/>
      <protection locked="0"/>
    </xf>
    <xf numFmtId="164" fontId="4" fillId="0" borderId="0" xfId="70" applyNumberFormat="1" applyFont="1" applyFill="1" applyBorder="1" applyAlignment="1" applyProtection="1">
      <alignment horizontal="right" vertical="center"/>
      <protection locked="0"/>
    </xf>
    <xf numFmtId="164" fontId="2" fillId="0" borderId="0" xfId="7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70" applyNumberFormat="1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4" fontId="2" fillId="0" borderId="0" xfId="70" applyNumberFormat="1" applyFont="1" applyFill="1" applyBorder="1" applyAlignment="1">
      <alignment/>
    </xf>
    <xf numFmtId="164" fontId="4" fillId="0" borderId="0" xfId="7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3" fontId="4" fillId="0" borderId="0" xfId="70" applyFont="1" applyFill="1" applyBorder="1" applyAlignment="1" applyProtection="1">
      <alignment horizontal="right" vertical="center" wrapText="1"/>
      <protection/>
    </xf>
    <xf numFmtId="164" fontId="4" fillId="0" borderId="0" xfId="7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2" fillId="0" borderId="0" xfId="70" applyFont="1" applyFill="1" applyBorder="1" applyAlignment="1" applyProtection="1">
      <alignment vertical="top" wrapText="1"/>
      <protection locked="0"/>
    </xf>
    <xf numFmtId="43" fontId="2" fillId="0" borderId="0" xfId="70" applyFont="1" applyFill="1" applyBorder="1" applyAlignment="1" applyProtection="1">
      <alignment horizontal="right" vertical="center"/>
      <protection locked="0"/>
    </xf>
    <xf numFmtId="43" fontId="2" fillId="0" borderId="0" xfId="70" applyFont="1" applyFill="1" applyBorder="1" applyAlignment="1">
      <alignment horizontal="right" vertical="center"/>
    </xf>
    <xf numFmtId="164" fontId="2" fillId="0" borderId="0" xfId="70" applyNumberFormat="1" applyFont="1" applyFill="1" applyBorder="1" applyAlignment="1" applyProtection="1">
      <alignment vertical="center"/>
      <protection locked="0"/>
    </xf>
    <xf numFmtId="164" fontId="2" fillId="0" borderId="0" xfId="70" applyNumberFormat="1" applyFont="1" applyFill="1" applyBorder="1" applyAlignment="1" applyProtection="1">
      <alignment horizontal="right" vertical="center"/>
      <protection locked="0"/>
    </xf>
    <xf numFmtId="43" fontId="2" fillId="0" borderId="0" xfId="70" applyFont="1" applyFill="1" applyBorder="1" applyAlignment="1">
      <alignment wrapText="1"/>
    </xf>
    <xf numFmtId="164" fontId="2" fillId="0" borderId="0" xfId="70" applyNumberFormat="1" applyFont="1" applyFill="1" applyBorder="1" applyAlignment="1">
      <alignment vertical="center"/>
    </xf>
    <xf numFmtId="164" fontId="4" fillId="0" borderId="0" xfId="7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3" fontId="4" fillId="0" borderId="0" xfId="7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3" fontId="6" fillId="0" borderId="0" xfId="70" applyFont="1" applyFill="1" applyBorder="1" applyAlignment="1" applyProtection="1">
      <alignment horizontal="left" vertical="top" wrapText="1"/>
      <protection locked="0"/>
    </xf>
    <xf numFmtId="43" fontId="4" fillId="0" borderId="0" xfId="70" applyFont="1" applyFill="1" applyBorder="1" applyAlignment="1">
      <alignment/>
    </xf>
    <xf numFmtId="164" fontId="2" fillId="0" borderId="0" xfId="70" applyNumberFormat="1" applyFont="1" applyFill="1" applyBorder="1" applyAlignment="1">
      <alignment horizontal="right" vertical="center"/>
    </xf>
    <xf numFmtId="43" fontId="4" fillId="0" borderId="0" xfId="70" applyFont="1" applyFill="1" applyBorder="1" applyAlignment="1">
      <alignment wrapText="1"/>
    </xf>
    <xf numFmtId="43" fontId="4" fillId="0" borderId="0" xfId="70" applyFont="1" applyFill="1" applyBorder="1" applyAlignment="1">
      <alignment horizontal="right" vertical="center"/>
    </xf>
    <xf numFmtId="164" fontId="4" fillId="0" borderId="0" xfId="70" applyNumberFormat="1" applyFont="1" applyFill="1" applyBorder="1" applyAlignment="1">
      <alignment vertical="center"/>
    </xf>
    <xf numFmtId="164" fontId="4" fillId="0" borderId="0" xfId="7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43" fontId="4" fillId="0" borderId="0" xfId="70" applyFont="1" applyFill="1" applyBorder="1" applyAlignment="1">
      <alignment vertical="top" wrapText="1"/>
    </xf>
    <xf numFmtId="43" fontId="2" fillId="0" borderId="0" xfId="70" applyFont="1" applyFill="1" applyBorder="1" applyAlignment="1" applyProtection="1">
      <alignment horizontal="center" vertical="center"/>
      <protection locked="0"/>
    </xf>
    <xf numFmtId="164" fontId="2" fillId="0" borderId="0" xfId="70" applyNumberFormat="1" applyFont="1" applyFill="1" applyBorder="1" applyAlignment="1" applyProtection="1">
      <alignment horizontal="center" vertical="center"/>
      <protection locked="0"/>
    </xf>
    <xf numFmtId="43" fontId="4" fillId="0" borderId="0" xfId="70" applyFont="1" applyFill="1" applyBorder="1" applyAlignment="1" applyProtection="1">
      <alignment vertical="top" wrapText="1"/>
      <protection locked="0"/>
    </xf>
    <xf numFmtId="43" fontId="2" fillId="0" borderId="0" xfId="70" applyFont="1" applyFill="1" applyBorder="1" applyAlignment="1" applyProtection="1">
      <alignment horizontal="right" vertical="center" wrapText="1"/>
      <protection locked="0"/>
    </xf>
    <xf numFmtId="164" fontId="2" fillId="0" borderId="0" xfId="70" applyNumberFormat="1" applyFont="1" applyFill="1" applyBorder="1" applyAlignment="1" applyProtection="1">
      <alignment vertical="center" wrapText="1"/>
      <protection locked="0"/>
    </xf>
    <xf numFmtId="164" fontId="2" fillId="0" borderId="0" xfId="70" applyNumberFormat="1" applyFont="1" applyFill="1" applyBorder="1" applyAlignment="1" applyProtection="1">
      <alignment horizontal="right" vertical="center" wrapText="1"/>
      <protection locked="0"/>
    </xf>
    <xf numFmtId="43" fontId="4" fillId="0" borderId="0" xfId="70" applyFont="1" applyFill="1" applyBorder="1" applyAlignment="1" applyProtection="1">
      <alignment horizontal="right" vertical="center" wrapText="1"/>
      <protection locked="0"/>
    </xf>
    <xf numFmtId="164" fontId="4" fillId="0" borderId="0" xfId="70" applyNumberFormat="1" applyFont="1" applyFill="1" applyBorder="1" applyAlignment="1" applyProtection="1">
      <alignment vertical="center" wrapText="1"/>
      <protection locked="0"/>
    </xf>
    <xf numFmtId="164" fontId="4" fillId="0" borderId="0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57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4" fontId="2" fillId="0" borderId="0" xfId="7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wrapText="1"/>
    </xf>
    <xf numFmtId="43" fontId="2" fillId="0" borderId="0" xfId="70" applyFont="1" applyFill="1" applyBorder="1" applyAlignment="1">
      <alignment horizontal="right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Форма отчета 0503177" xfId="55"/>
    <cellStyle name="Обычный 3" xfId="56"/>
    <cellStyle name="Обычный_SXMESO~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7"/>
  <sheetViews>
    <sheetView tabSelected="1" zoomScale="75" zoomScaleNormal="75" zoomScalePageLayoutView="0" workbookViewId="0" topLeftCell="A65">
      <selection activeCell="AE15" sqref="AE15"/>
    </sheetView>
  </sheetViews>
  <sheetFormatPr defaultColWidth="9.00390625" defaultRowHeight="12.75"/>
  <cols>
    <col min="1" max="1" width="27.125" style="1" customWidth="1"/>
    <col min="2" max="2" width="47.75390625" style="2" customWidth="1"/>
    <col min="3" max="3" width="10.25390625" style="2" hidden="1" customWidth="1"/>
    <col min="4" max="4" width="9.625" style="2" hidden="1" customWidth="1"/>
    <col min="5" max="6" width="9.875" style="2" hidden="1" customWidth="1"/>
    <col min="7" max="7" width="11.00390625" style="2" hidden="1" customWidth="1"/>
    <col min="8" max="8" width="10.125" style="2" hidden="1" customWidth="1"/>
    <col min="9" max="9" width="10.25390625" style="2" hidden="1" customWidth="1"/>
    <col min="10" max="10" width="10.125" style="2" hidden="1" customWidth="1"/>
    <col min="11" max="12" width="9.625" style="2" hidden="1" customWidth="1"/>
    <col min="13" max="13" width="18.75390625" style="2" hidden="1" customWidth="1"/>
    <col min="14" max="14" width="21.00390625" style="3" customWidth="1"/>
    <col min="15" max="15" width="22.00390625" style="4" customWidth="1"/>
    <col min="16" max="16" width="9.00390625" style="4" hidden="1" customWidth="1"/>
    <col min="17" max="19" width="10.125" style="4" hidden="1" customWidth="1"/>
    <col min="20" max="20" width="14.125" style="4" hidden="1" customWidth="1"/>
    <col min="21" max="21" width="10.00390625" style="4" hidden="1" customWidth="1"/>
    <col min="22" max="22" width="9.00390625" style="4" hidden="1" customWidth="1"/>
    <col min="23" max="23" width="10.875" style="4" hidden="1" customWidth="1"/>
    <col min="24" max="24" width="11.25390625" style="4" hidden="1" customWidth="1"/>
    <col min="25" max="25" width="14.00390625" style="4" hidden="1" customWidth="1"/>
    <col min="26" max="26" width="15.375" style="4" hidden="1" customWidth="1"/>
    <col min="27" max="27" width="18.125" style="5" hidden="1" customWidth="1"/>
    <col min="28" max="28" width="13.125" style="1" hidden="1" customWidth="1"/>
    <col min="29" max="29" width="16.125" style="1" hidden="1" customWidth="1"/>
    <col min="30" max="30" width="11.125" style="1" hidden="1" customWidth="1"/>
    <col min="31" max="31" width="20.75390625" style="1" customWidth="1"/>
    <col min="32" max="16384" width="9.125" style="1" customWidth="1"/>
  </cols>
  <sheetData>
    <row r="1" spans="14:31" ht="15.75"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4:31" ht="15.75"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ht="18.75" customHeight="1">
      <c r="A3" s="146" t="s">
        <v>142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AE3" s="143"/>
    </row>
    <row r="4" spans="1:31" ht="87" customHeight="1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/>
      <c r="N4" s="10" t="s">
        <v>141</v>
      </c>
      <c r="O4" s="11" t="s">
        <v>143</v>
      </c>
      <c r="P4" s="11"/>
      <c r="Q4" s="11"/>
      <c r="R4" s="11"/>
      <c r="S4" s="11"/>
      <c r="T4" s="11"/>
      <c r="U4" s="12"/>
      <c r="V4" s="12"/>
      <c r="W4" s="12"/>
      <c r="X4" s="13"/>
      <c r="Y4" s="11"/>
      <c r="Z4" s="11"/>
      <c r="AA4" s="14"/>
      <c r="AB4" s="15"/>
      <c r="AC4" s="15"/>
      <c r="AD4" s="15"/>
      <c r="AE4" s="16" t="s">
        <v>144</v>
      </c>
    </row>
    <row r="5" spans="1:31" ht="15.75">
      <c r="A5" s="17">
        <v>1</v>
      </c>
      <c r="B5" s="18">
        <v>2</v>
      </c>
      <c r="C5" s="8" t="s">
        <v>12</v>
      </c>
      <c r="D5" s="8" t="s">
        <v>13</v>
      </c>
      <c r="E5" s="8">
        <v>5</v>
      </c>
      <c r="F5" s="8">
        <v>6</v>
      </c>
      <c r="G5" s="8">
        <v>7</v>
      </c>
      <c r="H5" s="8" t="s">
        <v>13</v>
      </c>
      <c r="I5" s="8" t="s">
        <v>13</v>
      </c>
      <c r="J5" s="8" t="s">
        <v>14</v>
      </c>
      <c r="K5" s="8" t="s">
        <v>15</v>
      </c>
      <c r="L5" s="8" t="s">
        <v>16</v>
      </c>
      <c r="M5" s="19"/>
      <c r="N5" s="18" t="s">
        <v>12</v>
      </c>
      <c r="O5" s="12"/>
      <c r="P5" s="12"/>
      <c r="Q5" s="12"/>
      <c r="R5" s="12"/>
      <c r="S5" s="12"/>
      <c r="T5" s="12"/>
      <c r="U5" s="12"/>
      <c r="V5" s="12"/>
      <c r="W5" s="12"/>
      <c r="X5" s="20"/>
      <c r="Y5" s="12"/>
      <c r="Z5" s="12"/>
      <c r="AA5" s="14"/>
      <c r="AB5" s="15"/>
      <c r="AC5" s="15"/>
      <c r="AD5" s="15"/>
      <c r="AE5" s="15"/>
    </row>
    <row r="6" spans="1:31" ht="15.75">
      <c r="A6" s="147" t="s">
        <v>17</v>
      </c>
      <c r="B6" s="147"/>
      <c r="C6" s="147"/>
      <c r="D6" s="147"/>
      <c r="E6" s="147"/>
      <c r="F6" s="147"/>
      <c r="G6" s="147"/>
      <c r="H6" s="19"/>
      <c r="I6" s="19"/>
      <c r="J6" s="19"/>
      <c r="K6" s="19"/>
      <c r="L6" s="19"/>
      <c r="M6" s="19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4"/>
      <c r="AB6" s="15"/>
      <c r="AC6" s="15"/>
      <c r="AD6" s="15"/>
      <c r="AE6" s="15"/>
    </row>
    <row r="7" spans="1:31" ht="31.5">
      <c r="A7" s="22" t="s">
        <v>18</v>
      </c>
      <c r="B7" s="23" t="s">
        <v>19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9"/>
      <c r="N7" s="25"/>
      <c r="O7" s="26"/>
      <c r="P7" s="26"/>
      <c r="Q7" s="26"/>
      <c r="R7" s="26"/>
      <c r="S7" s="26"/>
      <c r="T7" s="26"/>
      <c r="U7" s="26"/>
      <c r="V7" s="26"/>
      <c r="W7" s="26"/>
      <c r="X7" s="20"/>
      <c r="Y7" s="26"/>
      <c r="Z7" s="26"/>
      <c r="AA7" s="14"/>
      <c r="AB7" s="15"/>
      <c r="AC7" s="15"/>
      <c r="AD7" s="15"/>
      <c r="AE7" s="15"/>
    </row>
    <row r="8" spans="1:31" ht="31.5">
      <c r="A8" s="27" t="s">
        <v>20</v>
      </c>
      <c r="B8" s="28" t="s">
        <v>21</v>
      </c>
      <c r="C8" s="29">
        <f aca="true" t="shared" si="0" ref="C8:J8">C9+C10</f>
        <v>5473</v>
      </c>
      <c r="D8" s="29">
        <f t="shared" si="0"/>
        <v>1129</v>
      </c>
      <c r="E8" s="29">
        <f t="shared" si="0"/>
        <v>1532</v>
      </c>
      <c r="F8" s="29">
        <f t="shared" si="0"/>
        <v>1344</v>
      </c>
      <c r="G8" s="29">
        <f t="shared" si="0"/>
        <v>1468</v>
      </c>
      <c r="H8" s="29">
        <f t="shared" si="0"/>
        <v>3109</v>
      </c>
      <c r="I8" s="29">
        <f t="shared" si="0"/>
        <v>-99</v>
      </c>
      <c r="J8" s="29">
        <f t="shared" si="0"/>
        <v>5374</v>
      </c>
      <c r="K8" s="29">
        <f>I8/H8%</f>
        <v>-3.1843036346091993</v>
      </c>
      <c r="L8" s="29">
        <f aca="true" t="shared" si="1" ref="L8:L23">I8-H8</f>
        <v>-3208</v>
      </c>
      <c r="M8" s="30"/>
      <c r="N8" s="31">
        <f>N9+N10</f>
        <v>1150000</v>
      </c>
      <c r="O8" s="31">
        <f aca="true" t="shared" si="2" ref="O8:AE8">O9+O10</f>
        <v>1200000</v>
      </c>
      <c r="P8" s="31">
        <f t="shared" si="2"/>
        <v>0</v>
      </c>
      <c r="Q8" s="31">
        <f t="shared" si="2"/>
        <v>0</v>
      </c>
      <c r="R8" s="31">
        <f t="shared" si="2"/>
        <v>0</v>
      </c>
      <c r="S8" s="31">
        <f t="shared" si="2"/>
        <v>0</v>
      </c>
      <c r="T8" s="31">
        <f t="shared" si="2"/>
        <v>0</v>
      </c>
      <c r="U8" s="31">
        <f t="shared" si="2"/>
        <v>0</v>
      </c>
      <c r="V8" s="31">
        <f t="shared" si="2"/>
        <v>0</v>
      </c>
      <c r="W8" s="31">
        <f t="shared" si="2"/>
        <v>0</v>
      </c>
      <c r="X8" s="31">
        <f t="shared" si="2"/>
        <v>0</v>
      </c>
      <c r="Y8" s="31">
        <f t="shared" si="2"/>
        <v>0</v>
      </c>
      <c r="Z8" s="31">
        <f t="shared" si="2"/>
        <v>0</v>
      </c>
      <c r="AA8" s="31">
        <f t="shared" si="2"/>
        <v>0</v>
      </c>
      <c r="AB8" s="31">
        <f t="shared" si="2"/>
        <v>0</v>
      </c>
      <c r="AC8" s="31">
        <f t="shared" si="2"/>
        <v>0</v>
      </c>
      <c r="AD8" s="31">
        <f t="shared" si="2"/>
        <v>0</v>
      </c>
      <c r="AE8" s="31">
        <f t="shared" si="2"/>
        <v>1368000</v>
      </c>
    </row>
    <row r="9" spans="1:31" ht="31.5" hidden="1">
      <c r="A9" s="36" t="s">
        <v>22</v>
      </c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38" t="e">
        <f>I9/H9%</f>
        <v>#DIV/0!</v>
      </c>
      <c r="L9" s="38">
        <f t="shared" si="1"/>
        <v>0</v>
      </c>
      <c r="M9" s="19"/>
      <c r="N9" s="25"/>
      <c r="O9" s="39"/>
      <c r="P9" s="39"/>
      <c r="Q9" s="39"/>
      <c r="R9" s="39"/>
      <c r="S9" s="39"/>
      <c r="T9" s="39"/>
      <c r="U9" s="39"/>
      <c r="V9" s="39"/>
      <c r="W9" s="39"/>
      <c r="X9" s="20"/>
      <c r="Y9" s="39"/>
      <c r="Z9" s="39"/>
      <c r="AA9" s="14"/>
      <c r="AB9" s="15"/>
      <c r="AC9" s="15"/>
      <c r="AD9" s="15"/>
      <c r="AE9" s="40"/>
    </row>
    <row r="10" spans="1:31" ht="23.25" customHeight="1">
      <c r="A10" s="36" t="s">
        <v>24</v>
      </c>
      <c r="B10" s="37" t="s">
        <v>25</v>
      </c>
      <c r="C10" s="38">
        <v>5473</v>
      </c>
      <c r="D10" s="38">
        <v>1129</v>
      </c>
      <c r="E10" s="38">
        <v>1532</v>
      </c>
      <c r="F10" s="38">
        <v>1344</v>
      </c>
      <c r="G10" s="38">
        <v>1468</v>
      </c>
      <c r="H10" s="38">
        <f>E10+D10+F10/3</f>
        <v>3109</v>
      </c>
      <c r="I10" s="38">
        <v>-99</v>
      </c>
      <c r="J10" s="38">
        <f>C10+I10</f>
        <v>5374</v>
      </c>
      <c r="K10" s="38">
        <f>I10/H10%</f>
        <v>-3.1843036346091993</v>
      </c>
      <c r="L10" s="38">
        <f t="shared" si="1"/>
        <v>-3208</v>
      </c>
      <c r="M10" s="19"/>
      <c r="N10" s="25">
        <v>1150000</v>
      </c>
      <c r="O10" s="39">
        <v>1200000</v>
      </c>
      <c r="P10" s="39"/>
      <c r="Q10" s="39"/>
      <c r="R10" s="39"/>
      <c r="S10" s="39"/>
      <c r="T10" s="39"/>
      <c r="U10" s="39"/>
      <c r="V10" s="39"/>
      <c r="W10" s="39"/>
      <c r="X10" s="20"/>
      <c r="Y10" s="39"/>
      <c r="Z10" s="39"/>
      <c r="AA10" s="14"/>
      <c r="AB10" s="15"/>
      <c r="AC10" s="15"/>
      <c r="AD10" s="15"/>
      <c r="AE10" s="40">
        <v>1368000</v>
      </c>
    </row>
    <row r="11" spans="1:31" ht="31.5">
      <c r="A11" s="41" t="s">
        <v>26</v>
      </c>
      <c r="B11" s="42" t="s">
        <v>27</v>
      </c>
      <c r="C11" s="43">
        <f aca="true" t="shared" si="3" ref="C11:J11">SUM(C12:C14)</f>
        <v>126</v>
      </c>
      <c r="D11" s="43">
        <f t="shared" si="3"/>
        <v>30</v>
      </c>
      <c r="E11" s="43">
        <f t="shared" si="3"/>
        <v>22</v>
      </c>
      <c r="F11" s="43">
        <f t="shared" si="3"/>
        <v>62</v>
      </c>
      <c r="G11" s="43">
        <f t="shared" si="3"/>
        <v>12</v>
      </c>
      <c r="H11" s="43">
        <f t="shared" si="3"/>
        <v>72.66666666666667</v>
      </c>
      <c r="I11" s="43">
        <f t="shared" si="3"/>
        <v>0</v>
      </c>
      <c r="J11" s="43">
        <f t="shared" si="3"/>
        <v>126</v>
      </c>
      <c r="K11" s="29">
        <f>I11/H11%</f>
        <v>0</v>
      </c>
      <c r="L11" s="29">
        <f t="shared" si="1"/>
        <v>-72.66666666666667</v>
      </c>
      <c r="M11" s="30"/>
      <c r="N11" s="44">
        <f>SUM(N12:N14)</f>
        <v>228000</v>
      </c>
      <c r="O11" s="44">
        <f aca="true" t="shared" si="4" ref="O11:AE11">SUM(O12:O14)</f>
        <v>242000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251000</v>
      </c>
    </row>
    <row r="12" spans="1:31" ht="47.25" hidden="1">
      <c r="A12" s="36" t="s">
        <v>28</v>
      </c>
      <c r="B12" s="37" t="s">
        <v>29</v>
      </c>
      <c r="C12" s="38">
        <v>0</v>
      </c>
      <c r="D12" s="38"/>
      <c r="E12" s="38">
        <v>0</v>
      </c>
      <c r="F12" s="38"/>
      <c r="G12" s="38"/>
      <c r="H12" s="38"/>
      <c r="I12" s="38"/>
      <c r="J12" s="38"/>
      <c r="K12" s="38" t="e">
        <f>I12/H12%</f>
        <v>#DIV/0!</v>
      </c>
      <c r="L12" s="38">
        <f t="shared" si="1"/>
        <v>0</v>
      </c>
      <c r="M12" s="19"/>
      <c r="N12" s="25"/>
      <c r="O12" s="39"/>
      <c r="P12" s="39"/>
      <c r="Q12" s="39"/>
      <c r="R12" s="39"/>
      <c r="S12" s="39"/>
      <c r="T12" s="39"/>
      <c r="U12" s="39"/>
      <c r="V12" s="39"/>
      <c r="W12" s="39"/>
      <c r="X12" s="20"/>
      <c r="Y12" s="39"/>
      <c r="Z12" s="39"/>
      <c r="AA12" s="14"/>
      <c r="AB12" s="15"/>
      <c r="AC12" s="15"/>
      <c r="AD12" s="15"/>
      <c r="AE12" s="40"/>
    </row>
    <row r="13" spans="1:31" ht="31.5" hidden="1">
      <c r="A13" s="36" t="s">
        <v>30</v>
      </c>
      <c r="B13" s="37" t="s">
        <v>31</v>
      </c>
      <c r="C13" s="38"/>
      <c r="D13" s="38"/>
      <c r="E13" s="38"/>
      <c r="F13" s="38"/>
      <c r="G13" s="38"/>
      <c r="H13" s="38">
        <f>E13/3*2+D13</f>
        <v>0</v>
      </c>
      <c r="I13" s="38"/>
      <c r="J13" s="38"/>
      <c r="K13" s="38"/>
      <c r="L13" s="38">
        <f t="shared" si="1"/>
        <v>0</v>
      </c>
      <c r="M13" s="19"/>
      <c r="N13" s="25"/>
      <c r="O13" s="39"/>
      <c r="P13" s="39"/>
      <c r="Q13" s="39"/>
      <c r="R13" s="39"/>
      <c r="S13" s="39"/>
      <c r="T13" s="39"/>
      <c r="U13" s="39"/>
      <c r="V13" s="39"/>
      <c r="W13" s="39"/>
      <c r="X13" s="20"/>
      <c r="Y13" s="39"/>
      <c r="Z13" s="39"/>
      <c r="AA13" s="14"/>
      <c r="AB13" s="15"/>
      <c r="AC13" s="15"/>
      <c r="AD13" s="15"/>
      <c r="AE13" s="40"/>
    </row>
    <row r="14" spans="1:31" ht="22.5" customHeight="1">
      <c r="A14" s="36" t="s">
        <v>32</v>
      </c>
      <c r="B14" s="37" t="s">
        <v>33</v>
      </c>
      <c r="C14" s="38">
        <v>126</v>
      </c>
      <c r="D14" s="38">
        <v>30</v>
      </c>
      <c r="E14" s="38">
        <v>22</v>
      </c>
      <c r="F14" s="38">
        <v>62</v>
      </c>
      <c r="G14" s="38">
        <v>12</v>
      </c>
      <c r="H14" s="38">
        <f>E14+D14+F14/3</f>
        <v>72.66666666666667</v>
      </c>
      <c r="I14" s="38"/>
      <c r="J14" s="38">
        <f>C14+I14</f>
        <v>126</v>
      </c>
      <c r="K14" s="38">
        <f aca="true" t="shared" si="5" ref="K14:K22">I14/H14%</f>
        <v>0</v>
      </c>
      <c r="L14" s="38">
        <f t="shared" si="1"/>
        <v>-72.66666666666667</v>
      </c>
      <c r="M14" s="19"/>
      <c r="N14" s="25">
        <v>228000</v>
      </c>
      <c r="O14" s="39">
        <v>242000</v>
      </c>
      <c r="P14" s="39"/>
      <c r="Q14" s="39"/>
      <c r="R14" s="39"/>
      <c r="S14" s="39"/>
      <c r="T14" s="39"/>
      <c r="U14" s="39"/>
      <c r="V14" s="39"/>
      <c r="W14" s="39"/>
      <c r="X14" s="20"/>
      <c r="Y14" s="39"/>
      <c r="Z14" s="39"/>
      <c r="AA14" s="14"/>
      <c r="AB14" s="15"/>
      <c r="AC14" s="15"/>
      <c r="AD14" s="15"/>
      <c r="AE14" s="40">
        <v>251000</v>
      </c>
    </row>
    <row r="15" spans="1:31" ht="22.5" customHeight="1">
      <c r="A15" s="41" t="s">
        <v>34</v>
      </c>
      <c r="B15" s="42" t="s">
        <v>35</v>
      </c>
      <c r="C15" s="45">
        <f aca="true" t="shared" si="6" ref="C15:J15">SUM(C16:C21)</f>
        <v>8377</v>
      </c>
      <c r="D15" s="45">
        <f t="shared" si="6"/>
        <v>1658</v>
      </c>
      <c r="E15" s="45">
        <f t="shared" si="6"/>
        <v>4170</v>
      </c>
      <c r="F15" s="45">
        <f t="shared" si="6"/>
        <v>642</v>
      </c>
      <c r="G15" s="45">
        <f t="shared" si="6"/>
        <v>1907</v>
      </c>
      <c r="H15" s="45">
        <f t="shared" si="6"/>
        <v>6042</v>
      </c>
      <c r="I15" s="45">
        <f t="shared" si="6"/>
        <v>0</v>
      </c>
      <c r="J15" s="45">
        <f t="shared" si="6"/>
        <v>8377</v>
      </c>
      <c r="K15" s="29">
        <f t="shared" si="5"/>
        <v>0</v>
      </c>
      <c r="L15" s="29">
        <f t="shared" si="1"/>
        <v>-6042</v>
      </c>
      <c r="M15" s="30"/>
      <c r="N15" s="46">
        <f>SUM(N16:N21)</f>
        <v>864000</v>
      </c>
      <c r="O15" s="46">
        <f aca="true" t="shared" si="7" ref="O15:AE15">SUM(O16:O21)</f>
        <v>866000</v>
      </c>
      <c r="P15" s="46">
        <f t="shared" si="7"/>
        <v>0</v>
      </c>
      <c r="Q15" s="46">
        <f t="shared" si="7"/>
        <v>0</v>
      </c>
      <c r="R15" s="46">
        <f t="shared" si="7"/>
        <v>0</v>
      </c>
      <c r="S15" s="46">
        <f t="shared" si="7"/>
        <v>0</v>
      </c>
      <c r="T15" s="46">
        <f t="shared" si="7"/>
        <v>0</v>
      </c>
      <c r="U15" s="46">
        <f t="shared" si="7"/>
        <v>0</v>
      </c>
      <c r="V15" s="46">
        <f t="shared" si="7"/>
        <v>0</v>
      </c>
      <c r="W15" s="46">
        <f t="shared" si="7"/>
        <v>0</v>
      </c>
      <c r="X15" s="46">
        <f t="shared" si="7"/>
        <v>0</v>
      </c>
      <c r="Y15" s="46">
        <f t="shared" si="7"/>
        <v>0</v>
      </c>
      <c r="Z15" s="46">
        <f t="shared" si="7"/>
        <v>0</v>
      </c>
      <c r="AA15" s="46">
        <f t="shared" si="7"/>
        <v>0</v>
      </c>
      <c r="AB15" s="46">
        <f t="shared" si="7"/>
        <v>0</v>
      </c>
      <c r="AC15" s="46">
        <f t="shared" si="7"/>
        <v>0</v>
      </c>
      <c r="AD15" s="46">
        <f t="shared" si="7"/>
        <v>0</v>
      </c>
      <c r="AE15" s="46">
        <f t="shared" si="7"/>
        <v>866000</v>
      </c>
    </row>
    <row r="16" spans="1:31" ht="23.25" customHeight="1">
      <c r="A16" s="36" t="s">
        <v>36</v>
      </c>
      <c r="B16" s="37" t="s">
        <v>37</v>
      </c>
      <c r="C16" s="38">
        <v>517</v>
      </c>
      <c r="D16" s="38">
        <v>8</v>
      </c>
      <c r="E16" s="38">
        <v>4</v>
      </c>
      <c r="F16" s="38">
        <v>406</v>
      </c>
      <c r="G16" s="38">
        <v>99</v>
      </c>
      <c r="H16" s="38">
        <f aca="true" t="shared" si="8" ref="H16:H23">E16+D16+F16/3</f>
        <v>147.33333333333334</v>
      </c>
      <c r="I16" s="38"/>
      <c r="J16" s="38">
        <f aca="true" t="shared" si="9" ref="J16:J21">C16+I16</f>
        <v>517</v>
      </c>
      <c r="K16" s="38">
        <f t="shared" si="5"/>
        <v>0</v>
      </c>
      <c r="L16" s="38">
        <f t="shared" si="1"/>
        <v>-147.33333333333334</v>
      </c>
      <c r="M16" s="19"/>
      <c r="N16" s="25">
        <v>41000</v>
      </c>
      <c r="O16" s="39">
        <v>43000</v>
      </c>
      <c r="P16" s="39"/>
      <c r="Q16" s="39"/>
      <c r="R16" s="39"/>
      <c r="S16" s="39"/>
      <c r="T16" s="39"/>
      <c r="U16" s="39"/>
      <c r="V16" s="39"/>
      <c r="W16" s="39"/>
      <c r="X16" s="20"/>
      <c r="Y16" s="39"/>
      <c r="Z16" s="39"/>
      <c r="AA16" s="14"/>
      <c r="AB16" s="15"/>
      <c r="AC16" s="15"/>
      <c r="AD16" s="15"/>
      <c r="AE16" s="40">
        <v>43000</v>
      </c>
    </row>
    <row r="17" spans="1:31" ht="31.5" hidden="1">
      <c r="A17" s="36" t="s">
        <v>38</v>
      </c>
      <c r="B17" s="37" t="s">
        <v>39</v>
      </c>
      <c r="C17" s="38"/>
      <c r="D17" s="38"/>
      <c r="E17" s="38"/>
      <c r="F17" s="38"/>
      <c r="G17" s="38"/>
      <c r="H17" s="38">
        <f t="shared" si="8"/>
        <v>0</v>
      </c>
      <c r="I17" s="38"/>
      <c r="J17" s="38">
        <f t="shared" si="9"/>
        <v>0</v>
      </c>
      <c r="K17" s="38" t="e">
        <f t="shared" si="5"/>
        <v>#DIV/0!</v>
      </c>
      <c r="L17" s="38">
        <f t="shared" si="1"/>
        <v>0</v>
      </c>
      <c r="M17" s="19"/>
      <c r="N17" s="25"/>
      <c r="O17" s="39"/>
      <c r="P17" s="39"/>
      <c r="Q17" s="39"/>
      <c r="R17" s="39"/>
      <c r="S17" s="39"/>
      <c r="T17" s="39"/>
      <c r="U17" s="39"/>
      <c r="V17" s="39"/>
      <c r="W17" s="39"/>
      <c r="X17" s="20"/>
      <c r="Y17" s="39"/>
      <c r="Z17" s="39"/>
      <c r="AA17" s="14"/>
      <c r="AB17" s="15"/>
      <c r="AC17" s="15"/>
      <c r="AD17" s="15"/>
      <c r="AE17" s="40"/>
    </row>
    <row r="18" spans="1:31" ht="31.5" hidden="1">
      <c r="A18" s="36" t="s">
        <v>40</v>
      </c>
      <c r="B18" s="37" t="s">
        <v>41</v>
      </c>
      <c r="C18" s="38"/>
      <c r="D18" s="38"/>
      <c r="E18" s="38"/>
      <c r="F18" s="38"/>
      <c r="G18" s="38"/>
      <c r="H18" s="38">
        <f t="shared" si="8"/>
        <v>0</v>
      </c>
      <c r="I18" s="38"/>
      <c r="J18" s="38">
        <f t="shared" si="9"/>
        <v>0</v>
      </c>
      <c r="K18" s="38" t="e">
        <f t="shared" si="5"/>
        <v>#DIV/0!</v>
      </c>
      <c r="L18" s="38">
        <f t="shared" si="1"/>
        <v>0</v>
      </c>
      <c r="M18" s="19"/>
      <c r="N18" s="25"/>
      <c r="O18" s="39"/>
      <c r="P18" s="39"/>
      <c r="Q18" s="39"/>
      <c r="R18" s="39"/>
      <c r="S18" s="39"/>
      <c r="T18" s="39"/>
      <c r="U18" s="39"/>
      <c r="V18" s="39"/>
      <c r="W18" s="39"/>
      <c r="X18" s="20"/>
      <c r="Y18" s="39"/>
      <c r="Z18" s="39"/>
      <c r="AA18" s="14"/>
      <c r="AB18" s="15"/>
      <c r="AC18" s="15"/>
      <c r="AD18" s="15"/>
      <c r="AE18" s="40"/>
    </row>
    <row r="19" spans="1:31" ht="31.5" hidden="1">
      <c r="A19" s="36" t="s">
        <v>42</v>
      </c>
      <c r="B19" s="37" t="s">
        <v>43</v>
      </c>
      <c r="C19" s="38"/>
      <c r="D19" s="38"/>
      <c r="E19" s="38"/>
      <c r="F19" s="38"/>
      <c r="G19" s="38"/>
      <c r="H19" s="38">
        <f t="shared" si="8"/>
        <v>0</v>
      </c>
      <c r="I19" s="38"/>
      <c r="J19" s="38">
        <f t="shared" si="9"/>
        <v>0</v>
      </c>
      <c r="K19" s="38" t="e">
        <f t="shared" si="5"/>
        <v>#DIV/0!</v>
      </c>
      <c r="L19" s="38">
        <f t="shared" si="1"/>
        <v>0</v>
      </c>
      <c r="M19" s="19"/>
      <c r="N19" s="25"/>
      <c r="O19" s="39"/>
      <c r="P19" s="39"/>
      <c r="Q19" s="39"/>
      <c r="R19" s="39"/>
      <c r="S19" s="39"/>
      <c r="T19" s="39"/>
      <c r="U19" s="39"/>
      <c r="V19" s="39"/>
      <c r="W19" s="39"/>
      <c r="X19" s="20"/>
      <c r="Y19" s="39"/>
      <c r="Z19" s="39"/>
      <c r="AA19" s="14"/>
      <c r="AB19" s="15"/>
      <c r="AC19" s="15"/>
      <c r="AD19" s="15"/>
      <c r="AE19" s="40"/>
    </row>
    <row r="20" spans="1:31" ht="31.5" hidden="1">
      <c r="A20" s="36" t="s">
        <v>44</v>
      </c>
      <c r="B20" s="37" t="s">
        <v>45</v>
      </c>
      <c r="C20" s="38"/>
      <c r="D20" s="38"/>
      <c r="E20" s="38"/>
      <c r="F20" s="38"/>
      <c r="G20" s="38"/>
      <c r="H20" s="38">
        <f t="shared" si="8"/>
        <v>0</v>
      </c>
      <c r="I20" s="38"/>
      <c r="J20" s="38">
        <f t="shared" si="9"/>
        <v>0</v>
      </c>
      <c r="K20" s="38" t="e">
        <f t="shared" si="5"/>
        <v>#DIV/0!</v>
      </c>
      <c r="L20" s="38">
        <f t="shared" si="1"/>
        <v>0</v>
      </c>
      <c r="M20" s="19"/>
      <c r="N20" s="25"/>
      <c r="O20" s="39"/>
      <c r="P20" s="39"/>
      <c r="Q20" s="39"/>
      <c r="R20" s="39"/>
      <c r="S20" s="39"/>
      <c r="T20" s="39"/>
      <c r="U20" s="39"/>
      <c r="V20" s="39"/>
      <c r="W20" s="39"/>
      <c r="X20" s="20"/>
      <c r="Y20" s="39"/>
      <c r="Z20" s="39"/>
      <c r="AA20" s="14"/>
      <c r="AB20" s="15"/>
      <c r="AC20" s="15"/>
      <c r="AD20" s="15"/>
      <c r="AE20" s="40"/>
    </row>
    <row r="21" spans="1:31" ht="22.5" customHeight="1">
      <c r="A21" s="36" t="s">
        <v>46</v>
      </c>
      <c r="B21" s="37" t="s">
        <v>47</v>
      </c>
      <c r="C21" s="38">
        <v>7860</v>
      </c>
      <c r="D21" s="38">
        <v>1650</v>
      </c>
      <c r="E21" s="38">
        <v>4166</v>
      </c>
      <c r="F21" s="38">
        <v>236</v>
      </c>
      <c r="G21" s="38">
        <v>1808</v>
      </c>
      <c r="H21" s="38">
        <f t="shared" si="8"/>
        <v>5894.666666666667</v>
      </c>
      <c r="I21" s="38"/>
      <c r="J21" s="38">
        <f t="shared" si="9"/>
        <v>7860</v>
      </c>
      <c r="K21" s="38">
        <f t="shared" si="5"/>
        <v>0</v>
      </c>
      <c r="L21" s="38">
        <f t="shared" si="1"/>
        <v>-5894.666666666667</v>
      </c>
      <c r="M21" s="19"/>
      <c r="N21" s="25">
        <v>823000</v>
      </c>
      <c r="O21" s="39">
        <v>823000</v>
      </c>
      <c r="P21" s="39"/>
      <c r="Q21" s="39"/>
      <c r="R21" s="39"/>
      <c r="S21" s="39"/>
      <c r="T21" s="39"/>
      <c r="U21" s="39"/>
      <c r="V21" s="39"/>
      <c r="W21" s="39"/>
      <c r="X21" s="20"/>
      <c r="Y21" s="39"/>
      <c r="Z21" s="39"/>
      <c r="AA21" s="14"/>
      <c r="AB21" s="15"/>
      <c r="AC21" s="15"/>
      <c r="AD21" s="15"/>
      <c r="AE21" s="40">
        <v>823000</v>
      </c>
    </row>
    <row r="22" spans="1:31" ht="31.5" hidden="1">
      <c r="A22" s="36" t="s">
        <v>48</v>
      </c>
      <c r="B22" s="47" t="s">
        <v>49</v>
      </c>
      <c r="C22" s="38"/>
      <c r="D22" s="38"/>
      <c r="E22" s="38"/>
      <c r="F22" s="38"/>
      <c r="G22" s="38"/>
      <c r="H22" s="38">
        <f t="shared" si="8"/>
        <v>0</v>
      </c>
      <c r="I22" s="38"/>
      <c r="J22" s="38"/>
      <c r="K22" s="38" t="e">
        <f t="shared" si="5"/>
        <v>#DIV/0!</v>
      </c>
      <c r="L22" s="38">
        <f t="shared" si="1"/>
        <v>0</v>
      </c>
      <c r="M22" s="19"/>
      <c r="N22" s="25"/>
      <c r="O22" s="39"/>
      <c r="P22" s="39"/>
      <c r="Q22" s="39"/>
      <c r="R22" s="39"/>
      <c r="S22" s="39"/>
      <c r="T22" s="39"/>
      <c r="U22" s="39"/>
      <c r="V22" s="39"/>
      <c r="W22" s="39"/>
      <c r="X22" s="20"/>
      <c r="Y22" s="39"/>
      <c r="Z22" s="39"/>
      <c r="AA22" s="14"/>
      <c r="AB22" s="15"/>
      <c r="AC22" s="15"/>
      <c r="AD22" s="15"/>
      <c r="AE22" s="40"/>
    </row>
    <row r="23" spans="1:31" ht="55.5" customHeight="1">
      <c r="A23" s="48" t="s">
        <v>50</v>
      </c>
      <c r="B23" s="49" t="s">
        <v>51</v>
      </c>
      <c r="C23" s="29"/>
      <c r="D23" s="29"/>
      <c r="E23" s="29"/>
      <c r="F23" s="29"/>
      <c r="G23" s="29"/>
      <c r="H23" s="29">
        <f t="shared" si="8"/>
        <v>0</v>
      </c>
      <c r="I23" s="29"/>
      <c r="J23" s="29">
        <f>C23+I23</f>
        <v>0</v>
      </c>
      <c r="K23" s="29"/>
      <c r="L23" s="29">
        <f t="shared" si="1"/>
        <v>0</v>
      </c>
      <c r="M23" s="30"/>
      <c r="N23" s="31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2"/>
      <c r="Z23" s="32"/>
      <c r="AA23" s="34"/>
      <c r="AB23" s="35"/>
      <c r="AC23" s="35"/>
      <c r="AD23" s="35"/>
      <c r="AE23" s="50"/>
    </row>
    <row r="24" spans="1:31" ht="15.75">
      <c r="A24" s="15" t="s">
        <v>52</v>
      </c>
      <c r="B24" s="37" t="s">
        <v>53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9"/>
      <c r="N24" s="25">
        <v>347000</v>
      </c>
      <c r="O24" s="39">
        <v>347000</v>
      </c>
      <c r="P24" s="39"/>
      <c r="Q24" s="39"/>
      <c r="R24" s="39"/>
      <c r="S24" s="39"/>
      <c r="T24" s="39"/>
      <c r="U24" s="39"/>
      <c r="V24" s="39"/>
      <c r="W24" s="39"/>
      <c r="X24" s="20"/>
      <c r="Y24" s="39"/>
      <c r="Z24" s="39"/>
      <c r="AA24" s="14"/>
      <c r="AB24" s="15"/>
      <c r="AC24" s="15"/>
      <c r="AD24" s="15"/>
      <c r="AE24" s="144">
        <v>347000</v>
      </c>
    </row>
    <row r="25" spans="1:31" ht="82.5" customHeight="1">
      <c r="A25" s="36" t="s">
        <v>146</v>
      </c>
      <c r="B25" s="37" t="s">
        <v>145</v>
      </c>
      <c r="C25" s="38">
        <v>5494</v>
      </c>
      <c r="D25" s="38">
        <v>1009</v>
      </c>
      <c r="E25" s="38">
        <v>357</v>
      </c>
      <c r="F25" s="38">
        <v>911</v>
      </c>
      <c r="G25" s="38">
        <v>3217</v>
      </c>
      <c r="H25" s="38">
        <f>E25+D25+F25/3</f>
        <v>1669.6666666666667</v>
      </c>
      <c r="I25" s="38"/>
      <c r="J25" s="38">
        <f>C25+I25</f>
        <v>5494</v>
      </c>
      <c r="K25" s="38">
        <f>I25/H25%</f>
        <v>0</v>
      </c>
      <c r="L25" s="38">
        <f aca="true" t="shared" si="10" ref="L25:L31">I25-H25</f>
        <v>-1669.6666666666667</v>
      </c>
      <c r="M25" s="19"/>
      <c r="N25" s="25">
        <v>5700</v>
      </c>
      <c r="O25" s="39">
        <v>5700</v>
      </c>
      <c r="P25" s="39"/>
      <c r="Q25" s="39"/>
      <c r="R25" s="39"/>
      <c r="S25" s="39"/>
      <c r="T25" s="39"/>
      <c r="U25" s="39"/>
      <c r="V25" s="39"/>
      <c r="W25" s="39"/>
      <c r="X25" s="20"/>
      <c r="Y25" s="39"/>
      <c r="Z25" s="39"/>
      <c r="AA25" s="14"/>
      <c r="AB25" s="15"/>
      <c r="AC25" s="15"/>
      <c r="AD25" s="15"/>
      <c r="AE25" s="144">
        <v>5700</v>
      </c>
    </row>
    <row r="26" spans="1:31" ht="31.5" hidden="1">
      <c r="A26" s="36" t="s">
        <v>54</v>
      </c>
      <c r="B26" s="37" t="s">
        <v>55</v>
      </c>
      <c r="C26" s="38"/>
      <c r="D26" s="38"/>
      <c r="E26" s="38"/>
      <c r="F26" s="38"/>
      <c r="G26" s="38"/>
      <c r="H26" s="38">
        <f>E26+D26+F26/3</f>
        <v>0</v>
      </c>
      <c r="I26" s="38"/>
      <c r="J26" s="38">
        <f>C26+I26</f>
        <v>0</v>
      </c>
      <c r="K26" s="38" t="e">
        <f>I26/H26%</f>
        <v>#DIV/0!</v>
      </c>
      <c r="L26" s="38">
        <f t="shared" si="10"/>
        <v>0</v>
      </c>
      <c r="M26" s="19"/>
      <c r="N26" s="25"/>
      <c r="O26" s="39"/>
      <c r="P26" s="39"/>
      <c r="Q26" s="39"/>
      <c r="R26" s="39"/>
      <c r="S26" s="39"/>
      <c r="T26" s="39"/>
      <c r="U26" s="39"/>
      <c r="V26" s="39"/>
      <c r="W26" s="39"/>
      <c r="X26" s="20"/>
      <c r="Y26" s="39"/>
      <c r="Z26" s="39"/>
      <c r="AA26" s="14"/>
      <c r="AB26" s="15"/>
      <c r="AC26" s="15"/>
      <c r="AD26" s="15"/>
      <c r="AE26" s="51"/>
    </row>
    <row r="27" spans="1:31" ht="51.75" customHeight="1">
      <c r="A27" s="52" t="s">
        <v>56</v>
      </c>
      <c r="B27" s="53" t="s">
        <v>57</v>
      </c>
      <c r="C27" s="38"/>
      <c r="D27" s="38"/>
      <c r="E27" s="38"/>
      <c r="F27" s="38"/>
      <c r="G27" s="38"/>
      <c r="H27" s="38">
        <f>E27+D27+F27/3</f>
        <v>0</v>
      </c>
      <c r="I27" s="38"/>
      <c r="J27" s="38">
        <f>C27+I27</f>
        <v>0</v>
      </c>
      <c r="K27" s="38" t="e">
        <f>I27/H27%</f>
        <v>#DIV/0!</v>
      </c>
      <c r="L27" s="38">
        <f t="shared" si="10"/>
        <v>0</v>
      </c>
      <c r="M27" s="19"/>
      <c r="N27" s="25"/>
      <c r="O27" s="39"/>
      <c r="P27" s="39"/>
      <c r="Q27" s="39"/>
      <c r="R27" s="39"/>
      <c r="S27" s="39"/>
      <c r="T27" s="39"/>
      <c r="U27" s="39"/>
      <c r="V27" s="39"/>
      <c r="W27" s="39"/>
      <c r="X27" s="20"/>
      <c r="Y27" s="39"/>
      <c r="Z27" s="39"/>
      <c r="AA27" s="14"/>
      <c r="AB27" s="15"/>
      <c r="AC27" s="15"/>
      <c r="AD27" s="15"/>
      <c r="AE27" s="51"/>
    </row>
    <row r="28" spans="1:31" ht="31.5" hidden="1">
      <c r="A28" s="52" t="s">
        <v>58</v>
      </c>
      <c r="B28" s="53" t="s">
        <v>59</v>
      </c>
      <c r="C28" s="38"/>
      <c r="D28" s="38"/>
      <c r="E28" s="38"/>
      <c r="F28" s="38"/>
      <c r="G28" s="38"/>
      <c r="H28" s="38">
        <f>E28+D28+F28/3</f>
        <v>0</v>
      </c>
      <c r="I28" s="38"/>
      <c r="J28" s="38">
        <f>C28+I28</f>
        <v>0</v>
      </c>
      <c r="K28" s="38"/>
      <c r="L28" s="38">
        <f t="shared" si="10"/>
        <v>0</v>
      </c>
      <c r="M28" s="19"/>
      <c r="N28" s="25"/>
      <c r="O28" s="39"/>
      <c r="P28" s="39"/>
      <c r="Q28" s="39"/>
      <c r="R28" s="39"/>
      <c r="S28" s="39"/>
      <c r="T28" s="39"/>
      <c r="U28" s="39"/>
      <c r="V28" s="39"/>
      <c r="W28" s="39"/>
      <c r="X28" s="20"/>
      <c r="Y28" s="39"/>
      <c r="Z28" s="39"/>
      <c r="AA28" s="14"/>
      <c r="AB28" s="15"/>
      <c r="AC28" s="15"/>
      <c r="AD28" s="15"/>
      <c r="AE28" s="51"/>
    </row>
    <row r="29" spans="1:31" ht="31.5" hidden="1">
      <c r="A29" s="52" t="s">
        <v>60</v>
      </c>
      <c r="B29" s="53" t="s">
        <v>61</v>
      </c>
      <c r="C29" s="38"/>
      <c r="D29" s="38"/>
      <c r="E29" s="38"/>
      <c r="F29" s="38"/>
      <c r="G29" s="38"/>
      <c r="H29" s="38">
        <f>E29+D29</f>
        <v>0</v>
      </c>
      <c r="I29" s="38"/>
      <c r="J29" s="38"/>
      <c r="K29" s="38" t="e">
        <f>I29/H29%</f>
        <v>#DIV/0!</v>
      </c>
      <c r="L29" s="38">
        <f t="shared" si="10"/>
        <v>0</v>
      </c>
      <c r="M29" s="19"/>
      <c r="N29" s="25"/>
      <c r="O29" s="39"/>
      <c r="P29" s="39"/>
      <c r="Q29" s="39"/>
      <c r="R29" s="39"/>
      <c r="S29" s="39"/>
      <c r="T29" s="39"/>
      <c r="U29" s="39"/>
      <c r="V29" s="39"/>
      <c r="W29" s="39"/>
      <c r="X29" s="20"/>
      <c r="Y29" s="39"/>
      <c r="Z29" s="39"/>
      <c r="AA29" s="14"/>
      <c r="AB29" s="15"/>
      <c r="AC29" s="15"/>
      <c r="AD29" s="15"/>
      <c r="AE29" s="51"/>
    </row>
    <row r="30" spans="1:31" ht="37.5" customHeight="1">
      <c r="A30" s="52" t="s">
        <v>139</v>
      </c>
      <c r="B30" s="53" t="s">
        <v>140</v>
      </c>
      <c r="C30" s="38"/>
      <c r="D30" s="38"/>
      <c r="E30" s="38"/>
      <c r="F30" s="38"/>
      <c r="G30" s="38"/>
      <c r="H30" s="38">
        <f>E30+D30</f>
        <v>0</v>
      </c>
      <c r="I30" s="38"/>
      <c r="J30" s="38"/>
      <c r="K30" s="38" t="e">
        <f>I30/H30%</f>
        <v>#DIV/0!</v>
      </c>
      <c r="L30" s="38">
        <f t="shared" si="10"/>
        <v>0</v>
      </c>
      <c r="M30" s="19"/>
      <c r="N30" s="25"/>
      <c r="O30" s="39"/>
      <c r="P30" s="39"/>
      <c r="Q30" s="39"/>
      <c r="R30" s="39"/>
      <c r="S30" s="39"/>
      <c r="T30" s="39"/>
      <c r="U30" s="39"/>
      <c r="V30" s="39"/>
      <c r="W30" s="39"/>
      <c r="X30" s="20"/>
      <c r="Y30" s="39"/>
      <c r="Z30" s="39"/>
      <c r="AA30" s="14"/>
      <c r="AB30" s="15"/>
      <c r="AC30" s="15"/>
      <c r="AD30" s="15"/>
      <c r="AE30" s="51"/>
    </row>
    <row r="31" spans="1:31" ht="31.5" hidden="1">
      <c r="A31" s="52" t="s">
        <v>62</v>
      </c>
      <c r="B31" s="53" t="s">
        <v>63</v>
      </c>
      <c r="C31" s="38"/>
      <c r="D31" s="38"/>
      <c r="E31" s="38"/>
      <c r="F31" s="38"/>
      <c r="G31" s="38"/>
      <c r="H31" s="38">
        <f>E31+D31</f>
        <v>0</v>
      </c>
      <c r="I31" s="38"/>
      <c r="J31" s="38"/>
      <c r="K31" s="38" t="e">
        <f>I31/H31%</f>
        <v>#DIV/0!</v>
      </c>
      <c r="L31" s="38">
        <f t="shared" si="10"/>
        <v>0</v>
      </c>
      <c r="M31" s="19"/>
      <c r="N31" s="25"/>
      <c r="O31" s="39"/>
      <c r="P31" s="39"/>
      <c r="Q31" s="39"/>
      <c r="R31" s="39"/>
      <c r="S31" s="39"/>
      <c r="T31" s="39"/>
      <c r="U31" s="39"/>
      <c r="V31" s="39"/>
      <c r="W31" s="39"/>
      <c r="X31" s="20"/>
      <c r="Y31" s="39"/>
      <c r="Z31" s="39"/>
      <c r="AA31" s="14"/>
      <c r="AB31" s="15"/>
      <c r="AC31" s="15"/>
      <c r="AD31" s="15"/>
      <c r="AE31" s="51"/>
    </row>
    <row r="32" spans="1:31" ht="42" customHeight="1">
      <c r="A32" s="52" t="s">
        <v>58</v>
      </c>
      <c r="B32" s="53" t="s">
        <v>64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9"/>
      <c r="N32" s="25"/>
      <c r="O32" s="39"/>
      <c r="P32" s="39"/>
      <c r="Q32" s="39"/>
      <c r="R32" s="39"/>
      <c r="S32" s="39"/>
      <c r="T32" s="39"/>
      <c r="U32" s="39"/>
      <c r="V32" s="39"/>
      <c r="W32" s="39"/>
      <c r="X32" s="20"/>
      <c r="Y32" s="39"/>
      <c r="Z32" s="39"/>
      <c r="AA32" s="14"/>
      <c r="AB32" s="15"/>
      <c r="AC32" s="15"/>
      <c r="AD32" s="15"/>
      <c r="AE32" s="51"/>
    </row>
    <row r="33" spans="1:31" ht="31.5">
      <c r="A33" s="52" t="s">
        <v>137</v>
      </c>
      <c r="B33" s="53" t="s">
        <v>65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9"/>
      <c r="N33" s="25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20"/>
      <c r="Y33" s="39"/>
      <c r="Z33" s="39"/>
      <c r="AA33" s="14"/>
      <c r="AB33" s="15"/>
      <c r="AC33" s="15"/>
      <c r="AD33" s="15"/>
      <c r="AE33" s="51"/>
    </row>
    <row r="34" spans="1:31" ht="31.5">
      <c r="A34" s="52" t="s">
        <v>138</v>
      </c>
      <c r="B34" s="53" t="s">
        <v>66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9"/>
      <c r="N34" s="25">
        <v>16000</v>
      </c>
      <c r="O34" s="39">
        <v>17000</v>
      </c>
      <c r="P34" s="39"/>
      <c r="Q34" s="39"/>
      <c r="R34" s="39"/>
      <c r="S34" s="39"/>
      <c r="T34" s="39"/>
      <c r="U34" s="39"/>
      <c r="V34" s="39"/>
      <c r="W34" s="39"/>
      <c r="X34" s="20"/>
      <c r="Y34" s="39"/>
      <c r="Z34" s="39"/>
      <c r="AA34" s="14"/>
      <c r="AB34" s="15"/>
      <c r="AC34" s="15"/>
      <c r="AD34" s="15"/>
      <c r="AE34" s="144">
        <v>17000</v>
      </c>
    </row>
    <row r="35" spans="1:31" ht="15.75">
      <c r="A35" s="52" t="s">
        <v>67</v>
      </c>
      <c r="B35" s="53" t="s">
        <v>68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19"/>
      <c r="N35" s="25"/>
      <c r="O35" s="39"/>
      <c r="P35" s="39"/>
      <c r="Q35" s="39"/>
      <c r="R35" s="39"/>
      <c r="S35" s="39"/>
      <c r="T35" s="39"/>
      <c r="U35" s="39"/>
      <c r="V35" s="39"/>
      <c r="W35" s="39"/>
      <c r="X35" s="20"/>
      <c r="Y35" s="39"/>
      <c r="Z35" s="39"/>
      <c r="AA35" s="14"/>
      <c r="AB35" s="15"/>
      <c r="AC35" s="15"/>
      <c r="AD35" s="15"/>
      <c r="AE35" s="51"/>
    </row>
    <row r="36" spans="1:31" ht="15.75">
      <c r="A36" s="153" t="s">
        <v>69</v>
      </c>
      <c r="B36" s="153"/>
      <c r="C36" s="54">
        <f>C8+C11+C15+C22+C23+C25+C26+C27+C28+C29+C30+C31</f>
        <v>19470</v>
      </c>
      <c r="D36" s="54">
        <f>D8+D11+D15+D22+D23+D25+D26+D27+D28+D29+D30+D31</f>
        <v>3826</v>
      </c>
      <c r="E36" s="54">
        <f>E8+E11+E15+E22+E23+E25+E26+E27+E28+E29+E30+E31</f>
        <v>6081</v>
      </c>
      <c r="F36" s="54">
        <f>F8+F11+F15+F22+F23+F25+F26+F27+F28+F30+F31</f>
        <v>2959</v>
      </c>
      <c r="G36" s="54">
        <f>G8+G11+G15+G22+G23+G25+G26+G27+G28+G29+G30+G31</f>
        <v>6604</v>
      </c>
      <c r="H36" s="54">
        <f>H8+H11+H15+H22+H23+H25+H26+H27+H28+H29+H30+H31</f>
        <v>10893.333333333332</v>
      </c>
      <c r="I36" s="54">
        <f>I8+I11+I15+I22+I23+I25+I26+I27+I28+I29+I30+I31</f>
        <v>-99</v>
      </c>
      <c r="J36" s="54">
        <f>J8+J11+J15+J22+J23+J25+J26+J27+J28+J29+J30+J31</f>
        <v>19371</v>
      </c>
      <c r="K36" s="55">
        <f aca="true" t="shared" si="11" ref="K36:K58">I36/H36%</f>
        <v>-0.908812729498164</v>
      </c>
      <c r="L36" s="55">
        <f aca="true" t="shared" si="12" ref="L36:L72">I36-H36</f>
        <v>-10992.333333333332</v>
      </c>
      <c r="M36" s="30"/>
      <c r="N36" s="56">
        <f>N8+N11+N15+N22+N23+N25+N26+N27+N28+N29+N30+N31+N24+N33+N34+N32</f>
        <v>2610700</v>
      </c>
      <c r="O36" s="56">
        <f aca="true" t="shared" si="13" ref="O36:AE36">O8+O11+O15+O22+O23+O25+O26+O27+O28+O29+O30+O31+O24+O33+O34+O32</f>
        <v>2677700</v>
      </c>
      <c r="P36" s="56">
        <f t="shared" si="13"/>
        <v>0</v>
      </c>
      <c r="Q36" s="56">
        <f t="shared" si="13"/>
        <v>0</v>
      </c>
      <c r="R36" s="56">
        <f t="shared" si="13"/>
        <v>0</v>
      </c>
      <c r="S36" s="56">
        <f t="shared" si="13"/>
        <v>0</v>
      </c>
      <c r="T36" s="56">
        <f t="shared" si="13"/>
        <v>0</v>
      </c>
      <c r="U36" s="56">
        <f t="shared" si="13"/>
        <v>0</v>
      </c>
      <c r="V36" s="56">
        <f t="shared" si="13"/>
        <v>0</v>
      </c>
      <c r="W36" s="56">
        <f t="shared" si="13"/>
        <v>0</v>
      </c>
      <c r="X36" s="56">
        <f t="shared" si="13"/>
        <v>0</v>
      </c>
      <c r="Y36" s="56">
        <f t="shared" si="13"/>
        <v>0</v>
      </c>
      <c r="Z36" s="56">
        <f t="shared" si="13"/>
        <v>0</v>
      </c>
      <c r="AA36" s="56">
        <f t="shared" si="13"/>
        <v>0</v>
      </c>
      <c r="AB36" s="56">
        <f t="shared" si="13"/>
        <v>0</v>
      </c>
      <c r="AC36" s="56">
        <f t="shared" si="13"/>
        <v>0</v>
      </c>
      <c r="AD36" s="56">
        <f t="shared" si="13"/>
        <v>0</v>
      </c>
      <c r="AE36" s="56">
        <f t="shared" si="13"/>
        <v>2854700</v>
      </c>
    </row>
    <row r="37" spans="1:31" ht="15.75" hidden="1">
      <c r="A37" s="57">
        <v>1</v>
      </c>
      <c r="B37" s="58">
        <v>2</v>
      </c>
      <c r="C37" s="58" t="s">
        <v>12</v>
      </c>
      <c r="D37" s="58"/>
      <c r="E37" s="58" t="s">
        <v>13</v>
      </c>
      <c r="F37" s="58"/>
      <c r="G37" s="58"/>
      <c r="H37" s="58"/>
      <c r="I37" s="58"/>
      <c r="J37" s="58"/>
      <c r="K37" s="29" t="e">
        <f t="shared" si="11"/>
        <v>#DIV/0!</v>
      </c>
      <c r="L37" s="29">
        <f t="shared" si="12"/>
        <v>0</v>
      </c>
      <c r="M37" s="30"/>
      <c r="N37" s="59"/>
      <c r="O37" s="32"/>
      <c r="P37" s="60"/>
      <c r="Q37" s="60"/>
      <c r="R37" s="60"/>
      <c r="S37" s="60"/>
      <c r="T37" s="60"/>
      <c r="U37" s="60"/>
      <c r="V37" s="32"/>
      <c r="W37" s="60"/>
      <c r="X37" s="33"/>
      <c r="Y37" s="60"/>
      <c r="Z37" s="60"/>
      <c r="AA37" s="34"/>
      <c r="AB37" s="35"/>
      <c r="AC37" s="35"/>
      <c r="AD37" s="35"/>
      <c r="AE37" s="61"/>
    </row>
    <row r="38" spans="1:31" ht="31.5" hidden="1">
      <c r="A38" s="62" t="s">
        <v>70</v>
      </c>
      <c r="B38" s="63" t="s">
        <v>71</v>
      </c>
      <c r="C38" s="54">
        <f aca="true" t="shared" si="14" ref="C38:J38">C39+C43+C57+C62+C63+C64</f>
        <v>0</v>
      </c>
      <c r="D38" s="54">
        <f t="shared" si="14"/>
        <v>0</v>
      </c>
      <c r="E38" s="54">
        <f t="shared" si="14"/>
        <v>0</v>
      </c>
      <c r="F38" s="54">
        <f t="shared" si="14"/>
        <v>0</v>
      </c>
      <c r="G38" s="54">
        <f t="shared" si="14"/>
        <v>0</v>
      </c>
      <c r="H38" s="54">
        <f t="shared" si="14"/>
        <v>0</v>
      </c>
      <c r="I38" s="54">
        <f t="shared" si="14"/>
        <v>0</v>
      </c>
      <c r="J38" s="54">
        <f t="shared" si="14"/>
        <v>0</v>
      </c>
      <c r="K38" s="55" t="e">
        <f t="shared" si="11"/>
        <v>#DIV/0!</v>
      </c>
      <c r="L38" s="55">
        <f t="shared" si="12"/>
        <v>0</v>
      </c>
      <c r="M38" s="30"/>
      <c r="N38" s="56">
        <f>N39+N43+N57+N62+N63+N64</f>
        <v>0</v>
      </c>
      <c r="O38" s="32"/>
      <c r="P38" s="64"/>
      <c r="Q38" s="64"/>
      <c r="R38" s="64"/>
      <c r="S38" s="64"/>
      <c r="T38" s="64"/>
      <c r="U38" s="64"/>
      <c r="V38" s="32"/>
      <c r="W38" s="64"/>
      <c r="X38" s="33"/>
      <c r="Y38" s="64"/>
      <c r="Z38" s="64"/>
      <c r="AA38" s="34"/>
      <c r="AB38" s="35"/>
      <c r="AC38" s="35"/>
      <c r="AD38" s="35"/>
      <c r="AE38" s="61"/>
    </row>
    <row r="39" spans="1:31" ht="15.75" hidden="1">
      <c r="A39" s="62"/>
      <c r="B39" s="63" t="s">
        <v>72</v>
      </c>
      <c r="C39" s="54">
        <f aca="true" t="shared" si="15" ref="C39:J39">SUM(C40:C42)</f>
        <v>0</v>
      </c>
      <c r="D39" s="54">
        <f t="shared" si="15"/>
        <v>0</v>
      </c>
      <c r="E39" s="54">
        <f t="shared" si="15"/>
        <v>0</v>
      </c>
      <c r="F39" s="54">
        <f t="shared" si="15"/>
        <v>0</v>
      </c>
      <c r="G39" s="54">
        <f t="shared" si="15"/>
        <v>0</v>
      </c>
      <c r="H39" s="54">
        <f t="shared" si="15"/>
        <v>0</v>
      </c>
      <c r="I39" s="54">
        <f t="shared" si="15"/>
        <v>0</v>
      </c>
      <c r="J39" s="54">
        <f t="shared" si="15"/>
        <v>0</v>
      </c>
      <c r="K39" s="55" t="e">
        <f t="shared" si="11"/>
        <v>#DIV/0!</v>
      </c>
      <c r="L39" s="55">
        <f t="shared" si="12"/>
        <v>0</v>
      </c>
      <c r="M39" s="30"/>
      <c r="N39" s="56">
        <f>SUM(N40:N42)</f>
        <v>0</v>
      </c>
      <c r="O39" s="32"/>
      <c r="P39" s="64"/>
      <c r="Q39" s="64"/>
      <c r="R39" s="64"/>
      <c r="S39" s="64"/>
      <c r="T39" s="64"/>
      <c r="U39" s="64"/>
      <c r="V39" s="32"/>
      <c r="W39" s="64"/>
      <c r="X39" s="33"/>
      <c r="Y39" s="64"/>
      <c r="Z39" s="64"/>
      <c r="AA39" s="34"/>
      <c r="AB39" s="35"/>
      <c r="AC39" s="35"/>
      <c r="AD39" s="35"/>
      <c r="AE39" s="61"/>
    </row>
    <row r="40" spans="1:31" ht="31.5" hidden="1">
      <c r="A40" s="65" t="s">
        <v>73</v>
      </c>
      <c r="B40" s="66" t="s">
        <v>74</v>
      </c>
      <c r="C40" s="29"/>
      <c r="D40" s="29"/>
      <c r="E40" s="29"/>
      <c r="F40" s="29"/>
      <c r="G40" s="29"/>
      <c r="H40" s="29">
        <f>E40/3*2+D40</f>
        <v>0</v>
      </c>
      <c r="I40" s="29"/>
      <c r="J40" s="29"/>
      <c r="K40" s="29" t="e">
        <f t="shared" si="11"/>
        <v>#DIV/0!</v>
      </c>
      <c r="L40" s="29">
        <f t="shared" si="12"/>
        <v>0</v>
      </c>
      <c r="M40" s="30"/>
      <c r="N40" s="31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2"/>
      <c r="Z40" s="32"/>
      <c r="AA40" s="34"/>
      <c r="AB40" s="35"/>
      <c r="AC40" s="35"/>
      <c r="AD40" s="35"/>
      <c r="AE40" s="61"/>
    </row>
    <row r="41" spans="1:31" ht="31.5" hidden="1">
      <c r="A41" s="65" t="s">
        <v>75</v>
      </c>
      <c r="B41" s="66" t="s">
        <v>76</v>
      </c>
      <c r="C41" s="29"/>
      <c r="D41" s="29"/>
      <c r="E41" s="29"/>
      <c r="F41" s="29"/>
      <c r="G41" s="29"/>
      <c r="H41" s="29">
        <f>E41/3*2+D41</f>
        <v>0</v>
      </c>
      <c r="I41" s="29"/>
      <c r="J41" s="29"/>
      <c r="K41" s="29" t="e">
        <f t="shared" si="11"/>
        <v>#DIV/0!</v>
      </c>
      <c r="L41" s="29">
        <f t="shared" si="12"/>
        <v>0</v>
      </c>
      <c r="M41" s="30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2"/>
      <c r="Z41" s="32"/>
      <c r="AA41" s="34"/>
      <c r="AB41" s="35"/>
      <c r="AC41" s="35"/>
      <c r="AD41" s="35"/>
      <c r="AE41" s="61"/>
    </row>
    <row r="42" spans="1:31" ht="31.5" hidden="1">
      <c r="A42" s="65" t="s">
        <v>77</v>
      </c>
      <c r="B42" s="67" t="s">
        <v>78</v>
      </c>
      <c r="C42" s="29"/>
      <c r="D42" s="29"/>
      <c r="E42" s="29"/>
      <c r="F42" s="29"/>
      <c r="G42" s="29"/>
      <c r="H42" s="29"/>
      <c r="I42" s="29"/>
      <c r="J42" s="29"/>
      <c r="K42" s="29" t="e">
        <f t="shared" si="11"/>
        <v>#DIV/0!</v>
      </c>
      <c r="L42" s="29">
        <f t="shared" si="12"/>
        <v>0</v>
      </c>
      <c r="M42" s="30"/>
      <c r="N42" s="31"/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32"/>
      <c r="Z42" s="32"/>
      <c r="AA42" s="34"/>
      <c r="AB42" s="35"/>
      <c r="AC42" s="35"/>
      <c r="AD42" s="35"/>
      <c r="AE42" s="61"/>
    </row>
    <row r="43" spans="1:31" ht="15.75" hidden="1">
      <c r="A43" s="68"/>
      <c r="B43" s="63" t="s">
        <v>79</v>
      </c>
      <c r="C43" s="54">
        <f aca="true" t="shared" si="16" ref="C43:J43">C44+C45</f>
        <v>0</v>
      </c>
      <c r="D43" s="54">
        <f t="shared" si="16"/>
        <v>0</v>
      </c>
      <c r="E43" s="54">
        <f t="shared" si="16"/>
        <v>0</v>
      </c>
      <c r="F43" s="54">
        <f t="shared" si="16"/>
        <v>0</v>
      </c>
      <c r="G43" s="54">
        <f t="shared" si="16"/>
        <v>0</v>
      </c>
      <c r="H43" s="54">
        <f t="shared" si="16"/>
        <v>0</v>
      </c>
      <c r="I43" s="54">
        <f t="shared" si="16"/>
        <v>0</v>
      </c>
      <c r="J43" s="54">
        <f t="shared" si="16"/>
        <v>0</v>
      </c>
      <c r="K43" s="55" t="e">
        <f t="shared" si="11"/>
        <v>#DIV/0!</v>
      </c>
      <c r="L43" s="55">
        <f t="shared" si="12"/>
        <v>0</v>
      </c>
      <c r="M43" s="30"/>
      <c r="N43" s="56">
        <f>N44+N45</f>
        <v>0</v>
      </c>
      <c r="O43" s="32"/>
      <c r="P43" s="64"/>
      <c r="Q43" s="64"/>
      <c r="R43" s="64"/>
      <c r="S43" s="64"/>
      <c r="T43" s="64"/>
      <c r="U43" s="64"/>
      <c r="V43" s="32"/>
      <c r="W43" s="64"/>
      <c r="X43" s="33"/>
      <c r="Y43" s="64"/>
      <c r="Z43" s="64"/>
      <c r="AA43" s="34"/>
      <c r="AB43" s="35"/>
      <c r="AC43" s="35"/>
      <c r="AD43" s="35"/>
      <c r="AE43" s="61"/>
    </row>
    <row r="44" spans="1:31" ht="63" hidden="1">
      <c r="A44" s="65" t="s">
        <v>80</v>
      </c>
      <c r="B44" s="66" t="s">
        <v>81</v>
      </c>
      <c r="C44" s="29"/>
      <c r="D44" s="29"/>
      <c r="E44" s="29"/>
      <c r="F44" s="29"/>
      <c r="G44" s="29"/>
      <c r="H44" s="29">
        <f>E44/3*2+D44</f>
        <v>0</v>
      </c>
      <c r="I44" s="29"/>
      <c r="J44" s="29"/>
      <c r="K44" s="29" t="e">
        <f t="shared" si="11"/>
        <v>#DIV/0!</v>
      </c>
      <c r="L44" s="29">
        <f t="shared" si="12"/>
        <v>0</v>
      </c>
      <c r="M44" s="30"/>
      <c r="N44" s="31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32"/>
      <c r="Z44" s="32"/>
      <c r="AA44" s="34"/>
      <c r="AB44" s="35"/>
      <c r="AC44" s="35"/>
      <c r="AD44" s="35"/>
      <c r="AE44" s="61"/>
    </row>
    <row r="45" spans="1:31" ht="31.5" hidden="1">
      <c r="A45" s="65"/>
      <c r="B45" s="66" t="s">
        <v>82</v>
      </c>
      <c r="C45" s="29">
        <f aca="true" t="shared" si="17" ref="C45:J45">SUM(C46:C56)</f>
        <v>0</v>
      </c>
      <c r="D45" s="29">
        <f t="shared" si="17"/>
        <v>0</v>
      </c>
      <c r="E45" s="29">
        <f t="shared" si="17"/>
        <v>0</v>
      </c>
      <c r="F45" s="29">
        <f t="shared" si="17"/>
        <v>0</v>
      </c>
      <c r="G45" s="29">
        <f t="shared" si="17"/>
        <v>0</v>
      </c>
      <c r="H45" s="29">
        <f t="shared" si="17"/>
        <v>0</v>
      </c>
      <c r="I45" s="29">
        <f t="shared" si="17"/>
        <v>0</v>
      </c>
      <c r="J45" s="29">
        <f t="shared" si="17"/>
        <v>0</v>
      </c>
      <c r="K45" s="29" t="e">
        <f t="shared" si="11"/>
        <v>#DIV/0!</v>
      </c>
      <c r="L45" s="29">
        <f t="shared" si="12"/>
        <v>0</v>
      </c>
      <c r="M45" s="30"/>
      <c r="N45" s="31">
        <f>SUM(N46:N56)</f>
        <v>0</v>
      </c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2"/>
      <c r="Z45" s="32"/>
      <c r="AA45" s="34"/>
      <c r="AB45" s="35"/>
      <c r="AC45" s="35"/>
      <c r="AD45" s="35"/>
      <c r="AE45" s="61"/>
    </row>
    <row r="46" spans="1:31" ht="31.5" hidden="1">
      <c r="A46" s="154" t="s">
        <v>83</v>
      </c>
      <c r="B46" s="67" t="s">
        <v>84</v>
      </c>
      <c r="C46" s="29"/>
      <c r="D46" s="29"/>
      <c r="E46" s="29"/>
      <c r="F46" s="29"/>
      <c r="G46" s="29"/>
      <c r="H46" s="29">
        <f aca="true" t="shared" si="18" ref="H46:H56">E46/3*2+D46</f>
        <v>0</v>
      </c>
      <c r="I46" s="29"/>
      <c r="J46" s="29"/>
      <c r="K46" s="29" t="e">
        <f t="shared" si="11"/>
        <v>#DIV/0!</v>
      </c>
      <c r="L46" s="29">
        <f t="shared" si="12"/>
        <v>0</v>
      </c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2"/>
      <c r="Z46" s="32"/>
      <c r="AA46" s="34"/>
      <c r="AB46" s="35"/>
      <c r="AC46" s="35"/>
      <c r="AD46" s="35"/>
      <c r="AE46" s="61"/>
    </row>
    <row r="47" spans="1:31" ht="15.75" hidden="1">
      <c r="A47" s="154"/>
      <c r="B47" s="67" t="s">
        <v>85</v>
      </c>
      <c r="C47" s="29"/>
      <c r="D47" s="29"/>
      <c r="E47" s="29"/>
      <c r="F47" s="29"/>
      <c r="G47" s="29"/>
      <c r="H47" s="29">
        <f t="shared" si="18"/>
        <v>0</v>
      </c>
      <c r="I47" s="29"/>
      <c r="J47" s="29"/>
      <c r="K47" s="29" t="e">
        <f t="shared" si="11"/>
        <v>#DIV/0!</v>
      </c>
      <c r="L47" s="29">
        <f t="shared" si="12"/>
        <v>0</v>
      </c>
      <c r="M47" s="30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2"/>
      <c r="Z47" s="32"/>
      <c r="AA47" s="34"/>
      <c r="AB47" s="35"/>
      <c r="AC47" s="35"/>
      <c r="AD47" s="35"/>
      <c r="AE47" s="61"/>
    </row>
    <row r="48" spans="1:31" ht="15.75" hidden="1">
      <c r="A48" s="154"/>
      <c r="B48" s="67" t="s">
        <v>86</v>
      </c>
      <c r="C48" s="29"/>
      <c r="D48" s="29"/>
      <c r="E48" s="29"/>
      <c r="F48" s="29"/>
      <c r="G48" s="29"/>
      <c r="H48" s="29">
        <f t="shared" si="18"/>
        <v>0</v>
      </c>
      <c r="I48" s="29"/>
      <c r="J48" s="29"/>
      <c r="K48" s="29" t="e">
        <f t="shared" si="11"/>
        <v>#DIV/0!</v>
      </c>
      <c r="L48" s="29">
        <f t="shared" si="12"/>
        <v>0</v>
      </c>
      <c r="M48" s="30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2"/>
      <c r="Z48" s="32"/>
      <c r="AA48" s="34"/>
      <c r="AB48" s="35"/>
      <c r="AC48" s="35"/>
      <c r="AD48" s="35"/>
      <c r="AE48" s="61"/>
    </row>
    <row r="49" spans="1:31" ht="47.25" hidden="1">
      <c r="A49" s="154"/>
      <c r="B49" s="67" t="s">
        <v>87</v>
      </c>
      <c r="C49" s="29"/>
      <c r="D49" s="29"/>
      <c r="E49" s="29"/>
      <c r="F49" s="29"/>
      <c r="G49" s="29"/>
      <c r="H49" s="29">
        <f t="shared" si="18"/>
        <v>0</v>
      </c>
      <c r="I49" s="29"/>
      <c r="J49" s="29"/>
      <c r="K49" s="29" t="e">
        <f t="shared" si="11"/>
        <v>#DIV/0!</v>
      </c>
      <c r="L49" s="29">
        <f t="shared" si="12"/>
        <v>0</v>
      </c>
      <c r="M49" s="30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2"/>
      <c r="Z49" s="32"/>
      <c r="AA49" s="34"/>
      <c r="AB49" s="35"/>
      <c r="AC49" s="35"/>
      <c r="AD49" s="35"/>
      <c r="AE49" s="61"/>
    </row>
    <row r="50" spans="1:31" ht="31.5" hidden="1">
      <c r="A50" s="154"/>
      <c r="B50" s="67" t="s">
        <v>88</v>
      </c>
      <c r="C50" s="29"/>
      <c r="D50" s="29"/>
      <c r="E50" s="29"/>
      <c r="F50" s="29"/>
      <c r="G50" s="29"/>
      <c r="H50" s="29">
        <f t="shared" si="18"/>
        <v>0</v>
      </c>
      <c r="I50" s="29"/>
      <c r="J50" s="29"/>
      <c r="K50" s="29" t="e">
        <f t="shared" si="11"/>
        <v>#DIV/0!</v>
      </c>
      <c r="L50" s="29">
        <f t="shared" si="12"/>
        <v>0</v>
      </c>
      <c r="M50" s="30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32"/>
      <c r="Z50" s="32"/>
      <c r="AA50" s="34"/>
      <c r="AB50" s="35"/>
      <c r="AC50" s="35"/>
      <c r="AD50" s="35"/>
      <c r="AE50" s="61"/>
    </row>
    <row r="51" spans="1:31" ht="31.5" hidden="1">
      <c r="A51" s="154"/>
      <c r="B51" s="67" t="s">
        <v>89</v>
      </c>
      <c r="C51" s="29"/>
      <c r="D51" s="29"/>
      <c r="E51" s="29"/>
      <c r="F51" s="29"/>
      <c r="G51" s="29"/>
      <c r="H51" s="29">
        <f t="shared" si="18"/>
        <v>0</v>
      </c>
      <c r="I51" s="29"/>
      <c r="J51" s="29"/>
      <c r="K51" s="29" t="e">
        <f t="shared" si="11"/>
        <v>#DIV/0!</v>
      </c>
      <c r="L51" s="29">
        <f t="shared" si="12"/>
        <v>0</v>
      </c>
      <c r="M51" s="30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2"/>
      <c r="Z51" s="32"/>
      <c r="AA51" s="34"/>
      <c r="AB51" s="35"/>
      <c r="AC51" s="35"/>
      <c r="AD51" s="35"/>
      <c r="AE51" s="61"/>
    </row>
    <row r="52" spans="1:31" ht="47.25" hidden="1">
      <c r="A52" s="154"/>
      <c r="B52" s="67" t="s">
        <v>90</v>
      </c>
      <c r="C52" s="29"/>
      <c r="D52" s="29"/>
      <c r="E52" s="29"/>
      <c r="F52" s="29"/>
      <c r="G52" s="29"/>
      <c r="H52" s="29">
        <f t="shared" si="18"/>
        <v>0</v>
      </c>
      <c r="I52" s="29"/>
      <c r="J52" s="29"/>
      <c r="K52" s="29" t="e">
        <f t="shared" si="11"/>
        <v>#DIV/0!</v>
      </c>
      <c r="L52" s="29">
        <f t="shared" si="12"/>
        <v>0</v>
      </c>
      <c r="M52" s="30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3"/>
      <c r="Y52" s="32"/>
      <c r="Z52" s="32"/>
      <c r="AA52" s="34"/>
      <c r="AB52" s="35"/>
      <c r="AC52" s="35"/>
      <c r="AD52" s="35"/>
      <c r="AE52" s="61"/>
    </row>
    <row r="53" spans="1:31" ht="31.5" hidden="1">
      <c r="A53" s="154"/>
      <c r="B53" s="67" t="s">
        <v>91</v>
      </c>
      <c r="C53" s="29"/>
      <c r="D53" s="29"/>
      <c r="E53" s="29"/>
      <c r="F53" s="29"/>
      <c r="G53" s="29"/>
      <c r="H53" s="29">
        <f t="shared" si="18"/>
        <v>0</v>
      </c>
      <c r="I53" s="29"/>
      <c r="J53" s="29"/>
      <c r="K53" s="29" t="e">
        <f t="shared" si="11"/>
        <v>#DIV/0!</v>
      </c>
      <c r="L53" s="29">
        <f t="shared" si="12"/>
        <v>0</v>
      </c>
      <c r="M53" s="30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32"/>
      <c r="Z53" s="32"/>
      <c r="AA53" s="34"/>
      <c r="AB53" s="35"/>
      <c r="AC53" s="35"/>
      <c r="AD53" s="35"/>
      <c r="AE53" s="61"/>
    </row>
    <row r="54" spans="1:31" ht="31.5" hidden="1">
      <c r="A54" s="154"/>
      <c r="B54" s="67" t="s">
        <v>92</v>
      </c>
      <c r="C54" s="29"/>
      <c r="D54" s="29"/>
      <c r="E54" s="29"/>
      <c r="F54" s="29"/>
      <c r="G54" s="29"/>
      <c r="H54" s="29">
        <f t="shared" si="18"/>
        <v>0</v>
      </c>
      <c r="I54" s="29"/>
      <c r="J54" s="29"/>
      <c r="K54" s="29" t="e">
        <f t="shared" si="11"/>
        <v>#DIV/0!</v>
      </c>
      <c r="L54" s="29">
        <f t="shared" si="12"/>
        <v>0</v>
      </c>
      <c r="M54" s="30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32"/>
      <c r="Z54" s="32"/>
      <c r="AA54" s="34"/>
      <c r="AB54" s="35"/>
      <c r="AC54" s="35"/>
      <c r="AD54" s="35"/>
      <c r="AE54" s="61"/>
    </row>
    <row r="55" spans="1:31" ht="31.5" hidden="1">
      <c r="A55" s="154"/>
      <c r="B55" s="67" t="s">
        <v>93</v>
      </c>
      <c r="C55" s="29"/>
      <c r="D55" s="29"/>
      <c r="E55" s="29"/>
      <c r="F55" s="29"/>
      <c r="G55" s="29"/>
      <c r="H55" s="29">
        <f t="shared" si="18"/>
        <v>0</v>
      </c>
      <c r="I55" s="29"/>
      <c r="J55" s="29"/>
      <c r="K55" s="29" t="e">
        <f t="shared" si="11"/>
        <v>#DIV/0!</v>
      </c>
      <c r="L55" s="29">
        <f t="shared" si="12"/>
        <v>0</v>
      </c>
      <c r="M55" s="30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3"/>
      <c r="Y55" s="32"/>
      <c r="Z55" s="32"/>
      <c r="AA55" s="34"/>
      <c r="AB55" s="35"/>
      <c r="AC55" s="35"/>
      <c r="AD55" s="35"/>
      <c r="AE55" s="61"/>
    </row>
    <row r="56" spans="1:31" ht="31.5" hidden="1">
      <c r="A56" s="154"/>
      <c r="B56" s="67" t="s">
        <v>94</v>
      </c>
      <c r="C56" s="29"/>
      <c r="D56" s="29"/>
      <c r="E56" s="29"/>
      <c r="F56" s="29"/>
      <c r="G56" s="29"/>
      <c r="H56" s="29">
        <f t="shared" si="18"/>
        <v>0</v>
      </c>
      <c r="I56" s="29"/>
      <c r="J56" s="29"/>
      <c r="K56" s="29" t="e">
        <f t="shared" si="11"/>
        <v>#DIV/0!</v>
      </c>
      <c r="L56" s="29">
        <f t="shared" si="12"/>
        <v>0</v>
      </c>
      <c r="M56" s="30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3"/>
      <c r="Y56" s="32"/>
      <c r="Z56" s="32"/>
      <c r="AA56" s="34"/>
      <c r="AB56" s="35"/>
      <c r="AC56" s="35"/>
      <c r="AD56" s="35"/>
      <c r="AE56" s="61"/>
    </row>
    <row r="57" spans="1:31" ht="31.5" hidden="1">
      <c r="A57" s="65" t="s">
        <v>95</v>
      </c>
      <c r="B57" s="69" t="s">
        <v>96</v>
      </c>
      <c r="C57" s="55">
        <f aca="true" t="shared" si="19" ref="C57:J57">SUM(C58:C61)</f>
        <v>0</v>
      </c>
      <c r="D57" s="55">
        <f t="shared" si="19"/>
        <v>0</v>
      </c>
      <c r="E57" s="55">
        <f t="shared" si="19"/>
        <v>0</v>
      </c>
      <c r="F57" s="55">
        <f t="shared" si="19"/>
        <v>0</v>
      </c>
      <c r="G57" s="55">
        <f t="shared" si="19"/>
        <v>0</v>
      </c>
      <c r="H57" s="55">
        <f t="shared" si="19"/>
        <v>0</v>
      </c>
      <c r="I57" s="55">
        <f t="shared" si="19"/>
        <v>0</v>
      </c>
      <c r="J57" s="55">
        <f t="shared" si="19"/>
        <v>0</v>
      </c>
      <c r="K57" s="55" t="e">
        <f t="shared" si="11"/>
        <v>#DIV/0!</v>
      </c>
      <c r="L57" s="55">
        <f t="shared" si="12"/>
        <v>0</v>
      </c>
      <c r="M57" s="30"/>
      <c r="N57" s="70">
        <f>SUM(N58:N61)</f>
        <v>0</v>
      </c>
      <c r="O57" s="32"/>
      <c r="P57" s="71"/>
      <c r="Q57" s="71"/>
      <c r="R57" s="71"/>
      <c r="S57" s="71"/>
      <c r="T57" s="71"/>
      <c r="U57" s="71"/>
      <c r="V57" s="32"/>
      <c r="W57" s="71"/>
      <c r="X57" s="33"/>
      <c r="Y57" s="71"/>
      <c r="Z57" s="71"/>
      <c r="AA57" s="34"/>
      <c r="AB57" s="35"/>
      <c r="AC57" s="35"/>
      <c r="AD57" s="35"/>
      <c r="AE57" s="61"/>
    </row>
    <row r="58" spans="1:31" ht="31.5" hidden="1">
      <c r="A58" s="65"/>
      <c r="B58" s="67" t="s">
        <v>97</v>
      </c>
      <c r="C58" s="29"/>
      <c r="D58" s="29"/>
      <c r="E58" s="29"/>
      <c r="F58" s="29"/>
      <c r="G58" s="29"/>
      <c r="H58" s="29">
        <f aca="true" t="shared" si="20" ref="H58:H64">E58/3*2+D58</f>
        <v>0</v>
      </c>
      <c r="I58" s="29"/>
      <c r="J58" s="29"/>
      <c r="K58" s="29" t="e">
        <f t="shared" si="11"/>
        <v>#DIV/0!</v>
      </c>
      <c r="L58" s="29">
        <f t="shared" si="12"/>
        <v>0</v>
      </c>
      <c r="M58" s="30"/>
      <c r="N58" s="31"/>
      <c r="O58" s="32"/>
      <c r="P58" s="32"/>
      <c r="Q58" s="32"/>
      <c r="R58" s="32"/>
      <c r="S58" s="32"/>
      <c r="T58" s="32"/>
      <c r="U58" s="32"/>
      <c r="V58" s="32"/>
      <c r="W58" s="32"/>
      <c r="X58" s="33"/>
      <c r="Y58" s="32"/>
      <c r="Z58" s="32"/>
      <c r="AA58" s="34"/>
      <c r="AB58" s="35"/>
      <c r="AC58" s="35"/>
      <c r="AD58" s="35"/>
      <c r="AE58" s="61"/>
    </row>
    <row r="59" spans="1:31" ht="15.75" hidden="1">
      <c r="A59" s="65"/>
      <c r="B59" s="67" t="s">
        <v>98</v>
      </c>
      <c r="C59" s="29"/>
      <c r="D59" s="29"/>
      <c r="E59" s="29"/>
      <c r="F59" s="29"/>
      <c r="G59" s="29"/>
      <c r="H59" s="29">
        <f t="shared" si="20"/>
        <v>0</v>
      </c>
      <c r="I59" s="29"/>
      <c r="J59" s="29"/>
      <c r="K59" s="29"/>
      <c r="L59" s="29">
        <f t="shared" si="12"/>
        <v>0</v>
      </c>
      <c r="M59" s="30"/>
      <c r="N59" s="31"/>
      <c r="O59" s="32"/>
      <c r="P59" s="32"/>
      <c r="Q59" s="32"/>
      <c r="R59" s="32"/>
      <c r="S59" s="32"/>
      <c r="T59" s="32"/>
      <c r="U59" s="32"/>
      <c r="V59" s="32"/>
      <c r="W59" s="32"/>
      <c r="X59" s="33"/>
      <c r="Y59" s="32"/>
      <c r="Z59" s="32"/>
      <c r="AA59" s="34"/>
      <c r="AB59" s="35"/>
      <c r="AC59" s="35"/>
      <c r="AD59" s="35"/>
      <c r="AE59" s="61"/>
    </row>
    <row r="60" spans="1:31" ht="31.5" hidden="1">
      <c r="A60" s="65"/>
      <c r="B60" s="67" t="s">
        <v>99</v>
      </c>
      <c r="C60" s="29"/>
      <c r="D60" s="29"/>
      <c r="E60" s="29"/>
      <c r="F60" s="29"/>
      <c r="G60" s="29"/>
      <c r="H60" s="29">
        <f t="shared" si="20"/>
        <v>0</v>
      </c>
      <c r="I60" s="29"/>
      <c r="J60" s="29"/>
      <c r="K60" s="29" t="e">
        <f>I60/H60%</f>
        <v>#DIV/0!</v>
      </c>
      <c r="L60" s="29">
        <f t="shared" si="12"/>
        <v>0</v>
      </c>
      <c r="M60" s="30"/>
      <c r="N60" s="31"/>
      <c r="O60" s="32"/>
      <c r="P60" s="32"/>
      <c r="Q60" s="32"/>
      <c r="R60" s="32"/>
      <c r="S60" s="32"/>
      <c r="T60" s="32"/>
      <c r="U60" s="32"/>
      <c r="V60" s="32"/>
      <c r="W60" s="32"/>
      <c r="X60" s="33"/>
      <c r="Y60" s="32"/>
      <c r="Z60" s="32"/>
      <c r="AA60" s="34"/>
      <c r="AB60" s="35"/>
      <c r="AC60" s="35"/>
      <c r="AD60" s="35"/>
      <c r="AE60" s="61"/>
    </row>
    <row r="61" spans="1:31" ht="15.75" hidden="1">
      <c r="A61" s="65"/>
      <c r="B61" s="67" t="s">
        <v>100</v>
      </c>
      <c r="C61" s="29"/>
      <c r="D61" s="29"/>
      <c r="E61" s="29"/>
      <c r="F61" s="29"/>
      <c r="G61" s="29"/>
      <c r="H61" s="29">
        <f t="shared" si="20"/>
        <v>0</v>
      </c>
      <c r="I61" s="29"/>
      <c r="J61" s="29"/>
      <c r="K61" s="29" t="e">
        <f>I61/H61%</f>
        <v>#DIV/0!</v>
      </c>
      <c r="L61" s="29">
        <f t="shared" si="12"/>
        <v>0</v>
      </c>
      <c r="M61" s="30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3"/>
      <c r="Y61" s="32"/>
      <c r="Z61" s="32"/>
      <c r="AA61" s="34"/>
      <c r="AB61" s="35"/>
      <c r="AC61" s="35"/>
      <c r="AD61" s="35"/>
      <c r="AE61" s="61"/>
    </row>
    <row r="62" spans="1:31" ht="31.5" hidden="1">
      <c r="A62" s="65" t="s">
        <v>101</v>
      </c>
      <c r="B62" s="67" t="s">
        <v>102</v>
      </c>
      <c r="C62" s="29"/>
      <c r="D62" s="29"/>
      <c r="E62" s="29"/>
      <c r="F62" s="29"/>
      <c r="G62" s="29"/>
      <c r="H62" s="29">
        <f t="shared" si="20"/>
        <v>0</v>
      </c>
      <c r="I62" s="29"/>
      <c r="J62" s="29"/>
      <c r="K62" s="29"/>
      <c r="L62" s="29">
        <f t="shared" si="12"/>
        <v>0</v>
      </c>
      <c r="M62" s="30"/>
      <c r="N62" s="31"/>
      <c r="O62" s="32"/>
      <c r="P62" s="32"/>
      <c r="Q62" s="32"/>
      <c r="R62" s="32"/>
      <c r="S62" s="32"/>
      <c r="T62" s="32"/>
      <c r="U62" s="32"/>
      <c r="V62" s="32"/>
      <c r="W62" s="32"/>
      <c r="X62" s="33"/>
      <c r="Y62" s="32"/>
      <c r="Z62" s="32"/>
      <c r="AA62" s="34"/>
      <c r="AB62" s="35"/>
      <c r="AC62" s="35"/>
      <c r="AD62" s="35"/>
      <c r="AE62" s="61"/>
    </row>
    <row r="63" spans="1:31" ht="31.5" hidden="1">
      <c r="A63" s="72" t="s">
        <v>103</v>
      </c>
      <c r="B63" s="69" t="s">
        <v>104</v>
      </c>
      <c r="C63" s="29"/>
      <c r="D63" s="29"/>
      <c r="E63" s="29"/>
      <c r="F63" s="29"/>
      <c r="G63" s="29"/>
      <c r="H63" s="29">
        <f t="shared" si="20"/>
        <v>0</v>
      </c>
      <c r="I63" s="29"/>
      <c r="J63" s="29"/>
      <c r="K63" s="29"/>
      <c r="L63" s="29">
        <f t="shared" si="12"/>
        <v>0</v>
      </c>
      <c r="M63" s="30"/>
      <c r="N63" s="31"/>
      <c r="O63" s="32"/>
      <c r="P63" s="32"/>
      <c r="Q63" s="32"/>
      <c r="R63" s="32"/>
      <c r="S63" s="32"/>
      <c r="T63" s="32"/>
      <c r="U63" s="32"/>
      <c r="V63" s="32"/>
      <c r="W63" s="32"/>
      <c r="X63" s="33"/>
      <c r="Y63" s="32"/>
      <c r="Z63" s="32"/>
      <c r="AA63" s="34"/>
      <c r="AB63" s="35"/>
      <c r="AC63" s="35"/>
      <c r="AD63" s="35"/>
      <c r="AE63" s="61"/>
    </row>
    <row r="64" spans="1:31" ht="31.5" hidden="1">
      <c r="A64" s="73" t="s">
        <v>105</v>
      </c>
      <c r="B64" s="69" t="s">
        <v>106</v>
      </c>
      <c r="C64" s="29"/>
      <c r="D64" s="29"/>
      <c r="E64" s="29"/>
      <c r="F64" s="29"/>
      <c r="G64" s="29"/>
      <c r="H64" s="29">
        <f t="shared" si="20"/>
        <v>0</v>
      </c>
      <c r="I64" s="29"/>
      <c r="J64" s="29"/>
      <c r="K64" s="29"/>
      <c r="L64" s="29">
        <f t="shared" si="12"/>
        <v>0</v>
      </c>
      <c r="M64" s="30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33"/>
      <c r="Y64" s="32"/>
      <c r="Z64" s="32"/>
      <c r="AA64" s="34"/>
      <c r="AB64" s="35"/>
      <c r="AC64" s="35"/>
      <c r="AD64" s="35"/>
      <c r="AE64" s="61"/>
    </row>
    <row r="65" spans="1:31" ht="31.5">
      <c r="A65" s="74" t="s">
        <v>107</v>
      </c>
      <c r="B65" s="75" t="s">
        <v>108</v>
      </c>
      <c r="C65" s="54">
        <f aca="true" t="shared" si="21" ref="C65:J65">C36+C38</f>
        <v>19470</v>
      </c>
      <c r="D65" s="54">
        <f t="shared" si="21"/>
        <v>3826</v>
      </c>
      <c r="E65" s="54">
        <f t="shared" si="21"/>
        <v>6081</v>
      </c>
      <c r="F65" s="54">
        <f t="shared" si="21"/>
        <v>2959</v>
      </c>
      <c r="G65" s="54">
        <f t="shared" si="21"/>
        <v>6604</v>
      </c>
      <c r="H65" s="54">
        <f t="shared" si="21"/>
        <v>10893.333333333332</v>
      </c>
      <c r="I65" s="54">
        <f t="shared" si="21"/>
        <v>-99</v>
      </c>
      <c r="J65" s="54">
        <f t="shared" si="21"/>
        <v>19371</v>
      </c>
      <c r="K65" s="55">
        <f>I65/H65%</f>
        <v>-0.908812729498164</v>
      </c>
      <c r="L65" s="55">
        <f t="shared" si="12"/>
        <v>-10992.333333333332</v>
      </c>
      <c r="M65" s="30"/>
      <c r="N65" s="56">
        <f>N36+N38</f>
        <v>2610700</v>
      </c>
      <c r="O65" s="56">
        <f aca="true" t="shared" si="22" ref="O65:AE65">O36+O38</f>
        <v>2677700</v>
      </c>
      <c r="P65" s="56">
        <f t="shared" si="22"/>
        <v>0</v>
      </c>
      <c r="Q65" s="56">
        <f t="shared" si="22"/>
        <v>0</v>
      </c>
      <c r="R65" s="56">
        <f t="shared" si="22"/>
        <v>0</v>
      </c>
      <c r="S65" s="56">
        <f t="shared" si="22"/>
        <v>0</v>
      </c>
      <c r="T65" s="56">
        <f t="shared" si="22"/>
        <v>0</v>
      </c>
      <c r="U65" s="56">
        <f t="shared" si="22"/>
        <v>0</v>
      </c>
      <c r="V65" s="56">
        <f t="shared" si="22"/>
        <v>0</v>
      </c>
      <c r="W65" s="56">
        <f t="shared" si="22"/>
        <v>0</v>
      </c>
      <c r="X65" s="56">
        <f t="shared" si="22"/>
        <v>0</v>
      </c>
      <c r="Y65" s="56">
        <f t="shared" si="22"/>
        <v>0</v>
      </c>
      <c r="Z65" s="56">
        <f t="shared" si="22"/>
        <v>0</v>
      </c>
      <c r="AA65" s="56">
        <f t="shared" si="22"/>
        <v>0</v>
      </c>
      <c r="AB65" s="56">
        <f t="shared" si="22"/>
        <v>0</v>
      </c>
      <c r="AC65" s="56">
        <f t="shared" si="22"/>
        <v>0</v>
      </c>
      <c r="AD65" s="56">
        <f t="shared" si="22"/>
        <v>0</v>
      </c>
      <c r="AE65" s="56">
        <f t="shared" si="22"/>
        <v>2854700</v>
      </c>
    </row>
    <row r="66" spans="1:31" ht="15.75">
      <c r="A66" s="155" t="s">
        <v>109</v>
      </c>
      <c r="B66" s="155"/>
      <c r="C66" s="155"/>
      <c r="D66" s="155"/>
      <c r="E66" s="155"/>
      <c r="F66" s="155"/>
      <c r="G66" s="155"/>
      <c r="H66" s="19"/>
      <c r="I66" s="19"/>
      <c r="J66" s="19"/>
      <c r="K66" s="38"/>
      <c r="L66" s="38">
        <f t="shared" si="12"/>
        <v>0</v>
      </c>
      <c r="M66" s="19"/>
      <c r="N66" s="21"/>
      <c r="O66" s="39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4"/>
      <c r="AB66" s="15"/>
      <c r="AC66" s="15"/>
      <c r="AD66" s="15"/>
      <c r="AE66" s="51"/>
    </row>
    <row r="67" spans="1:31" ht="31.5">
      <c r="A67" s="72" t="s">
        <v>110</v>
      </c>
      <c r="B67" s="69" t="s">
        <v>78</v>
      </c>
      <c r="C67" s="55">
        <f aca="true" t="shared" si="23" ref="C67:J67">C68+C69</f>
        <v>19991</v>
      </c>
      <c r="D67" s="55">
        <f t="shared" si="23"/>
        <v>3478</v>
      </c>
      <c r="E67" s="55">
        <f t="shared" si="23"/>
        <v>5297</v>
      </c>
      <c r="F67" s="55">
        <f t="shared" si="23"/>
        <v>5656</v>
      </c>
      <c r="G67" s="55">
        <f t="shared" si="23"/>
        <v>5560</v>
      </c>
      <c r="H67" s="55">
        <f t="shared" si="23"/>
        <v>10660.333333333334</v>
      </c>
      <c r="I67" s="55">
        <f t="shared" si="23"/>
        <v>10039</v>
      </c>
      <c r="J67" s="55">
        <f t="shared" si="23"/>
        <v>30030</v>
      </c>
      <c r="K67" s="55">
        <f>I67/H67%</f>
        <v>94.17153935148994</v>
      </c>
      <c r="L67" s="55">
        <f t="shared" si="12"/>
        <v>-621.3333333333339</v>
      </c>
      <c r="M67" s="76"/>
      <c r="N67" s="70">
        <f>N68+N70</f>
        <v>2011000</v>
      </c>
      <c r="O67" s="70">
        <f>O68+O70</f>
        <v>2011000</v>
      </c>
      <c r="P67" s="70">
        <f aca="true" t="shared" si="24" ref="P67:AE67">P68+P70</f>
        <v>0</v>
      </c>
      <c r="Q67" s="70">
        <f t="shared" si="24"/>
        <v>0</v>
      </c>
      <c r="R67" s="70">
        <f t="shared" si="24"/>
        <v>0</v>
      </c>
      <c r="S67" s="70">
        <f t="shared" si="24"/>
        <v>0</v>
      </c>
      <c r="T67" s="70">
        <f t="shared" si="24"/>
        <v>0</v>
      </c>
      <c r="U67" s="70">
        <f t="shared" si="24"/>
        <v>0</v>
      </c>
      <c r="V67" s="70">
        <f t="shared" si="24"/>
        <v>0</v>
      </c>
      <c r="W67" s="70">
        <f t="shared" si="24"/>
        <v>0</v>
      </c>
      <c r="X67" s="70">
        <f t="shared" si="24"/>
        <v>0</v>
      </c>
      <c r="Y67" s="70">
        <f t="shared" si="24"/>
        <v>0</v>
      </c>
      <c r="Z67" s="70">
        <f t="shared" si="24"/>
        <v>0</v>
      </c>
      <c r="AA67" s="70">
        <f t="shared" si="24"/>
        <v>0</v>
      </c>
      <c r="AB67" s="70">
        <f t="shared" si="24"/>
        <v>0</v>
      </c>
      <c r="AC67" s="70">
        <f t="shared" si="24"/>
        <v>0</v>
      </c>
      <c r="AD67" s="70">
        <f t="shared" si="24"/>
        <v>0</v>
      </c>
      <c r="AE67" s="70">
        <f t="shared" si="24"/>
        <v>2011000</v>
      </c>
    </row>
    <row r="68" spans="1:31" ht="42" customHeight="1">
      <c r="A68" s="15" t="s">
        <v>111</v>
      </c>
      <c r="B68" s="77" t="s">
        <v>112</v>
      </c>
      <c r="C68" s="78">
        <v>14143</v>
      </c>
      <c r="D68" s="78">
        <v>2461</v>
      </c>
      <c r="E68" s="78">
        <v>3748</v>
      </c>
      <c r="F68" s="78">
        <v>4002</v>
      </c>
      <c r="G68" s="78">
        <v>3932</v>
      </c>
      <c r="H68" s="38">
        <f>E68+D68+F68/3</f>
        <v>7543</v>
      </c>
      <c r="I68" s="78">
        <v>10039</v>
      </c>
      <c r="J68" s="78">
        <f>C68+I68</f>
        <v>24182</v>
      </c>
      <c r="K68" s="38">
        <f>I68/H68%</f>
        <v>133.0902823810155</v>
      </c>
      <c r="L68" s="38">
        <f t="shared" si="12"/>
        <v>2496</v>
      </c>
      <c r="M68" s="19"/>
      <c r="N68" s="25">
        <v>1058000</v>
      </c>
      <c r="O68" s="39">
        <v>1058000</v>
      </c>
      <c r="P68" s="39"/>
      <c r="Q68" s="39"/>
      <c r="R68" s="39"/>
      <c r="S68" s="39"/>
      <c r="T68" s="39"/>
      <c r="U68" s="39"/>
      <c r="V68" s="39"/>
      <c r="W68" s="39"/>
      <c r="X68" s="20"/>
      <c r="Y68" s="39"/>
      <c r="Z68" s="39"/>
      <c r="AA68" s="14"/>
      <c r="AB68" s="79"/>
      <c r="AC68" s="15"/>
      <c r="AD68" s="15"/>
      <c r="AE68" s="144">
        <v>1058000</v>
      </c>
    </row>
    <row r="69" spans="1:31" ht="47.25" hidden="1">
      <c r="A69" s="15" t="s">
        <v>113</v>
      </c>
      <c r="B69" s="77" t="s">
        <v>114</v>
      </c>
      <c r="C69" s="78">
        <v>5848</v>
      </c>
      <c r="D69" s="78">
        <v>1017</v>
      </c>
      <c r="E69" s="78">
        <v>1549</v>
      </c>
      <c r="F69" s="78">
        <v>1654</v>
      </c>
      <c r="G69" s="78">
        <v>1628</v>
      </c>
      <c r="H69" s="38">
        <f>E69+D69+F69/3</f>
        <v>3117.3333333333335</v>
      </c>
      <c r="I69" s="78"/>
      <c r="J69" s="78">
        <f>C69+I69</f>
        <v>5848</v>
      </c>
      <c r="K69" s="38">
        <f>I69/H69%</f>
        <v>0</v>
      </c>
      <c r="L69" s="38">
        <f t="shared" si="12"/>
        <v>-3117.3333333333335</v>
      </c>
      <c r="M69" s="19"/>
      <c r="N69" s="25">
        <v>1322000</v>
      </c>
      <c r="O69" s="39"/>
      <c r="P69" s="80"/>
      <c r="Q69" s="80"/>
      <c r="R69" s="80"/>
      <c r="S69" s="80"/>
      <c r="T69" s="80"/>
      <c r="U69" s="80"/>
      <c r="V69" s="39"/>
      <c r="W69" s="39"/>
      <c r="X69" s="20"/>
      <c r="Y69" s="80"/>
      <c r="Z69" s="80"/>
      <c r="AA69" s="14"/>
      <c r="AB69" s="15"/>
      <c r="AC69" s="15"/>
      <c r="AD69" s="15"/>
      <c r="AE69" s="51"/>
    </row>
    <row r="70" spans="1:31" ht="48.75" customHeight="1">
      <c r="A70" s="15" t="s">
        <v>113</v>
      </c>
      <c r="B70" s="77" t="s">
        <v>115</v>
      </c>
      <c r="C70" s="78">
        <v>14143</v>
      </c>
      <c r="D70" s="78">
        <v>2461</v>
      </c>
      <c r="E70" s="78">
        <v>3748</v>
      </c>
      <c r="F70" s="78">
        <v>4002</v>
      </c>
      <c r="G70" s="78">
        <v>3932</v>
      </c>
      <c r="H70" s="38">
        <f>E70+D70+F70/3</f>
        <v>7543</v>
      </c>
      <c r="I70" s="78">
        <v>10039</v>
      </c>
      <c r="J70" s="78">
        <f>C70+I70</f>
        <v>24182</v>
      </c>
      <c r="K70" s="38">
        <f>I70/H70%</f>
        <v>133.0902823810155</v>
      </c>
      <c r="L70" s="38">
        <f>I70-H70</f>
        <v>2496</v>
      </c>
      <c r="M70" s="19"/>
      <c r="N70" s="81">
        <v>953000</v>
      </c>
      <c r="O70" s="39">
        <v>953000</v>
      </c>
      <c r="P70" s="39"/>
      <c r="Q70" s="39"/>
      <c r="R70" s="39"/>
      <c r="S70" s="39"/>
      <c r="T70" s="39"/>
      <c r="U70" s="39"/>
      <c r="V70" s="39"/>
      <c r="W70" s="39"/>
      <c r="X70" s="20"/>
      <c r="Y70" s="39"/>
      <c r="Z70" s="39"/>
      <c r="AA70" s="14"/>
      <c r="AB70" s="79"/>
      <c r="AC70" s="15"/>
      <c r="AD70" s="15"/>
      <c r="AE70" s="144">
        <v>953000</v>
      </c>
    </row>
    <row r="71" spans="1:31" ht="15.75">
      <c r="A71" s="15"/>
      <c r="B71" s="77" t="s">
        <v>116</v>
      </c>
      <c r="C71" s="78"/>
      <c r="D71" s="78"/>
      <c r="E71" s="78"/>
      <c r="F71" s="78"/>
      <c r="G71" s="78"/>
      <c r="H71" s="38"/>
      <c r="I71" s="78"/>
      <c r="J71" s="78"/>
      <c r="K71" s="38"/>
      <c r="L71" s="38"/>
      <c r="M71" s="19"/>
      <c r="N71" s="25">
        <v>29000</v>
      </c>
      <c r="O71" s="39">
        <v>29000</v>
      </c>
      <c r="P71" s="39"/>
      <c r="Q71" s="39"/>
      <c r="R71" s="39"/>
      <c r="S71" s="39"/>
      <c r="T71" s="39"/>
      <c r="U71" s="39"/>
      <c r="V71" s="39"/>
      <c r="W71" s="39"/>
      <c r="X71" s="20"/>
      <c r="Y71" s="39"/>
      <c r="Z71" s="39"/>
      <c r="AA71" s="14"/>
      <c r="AB71" s="79"/>
      <c r="AC71" s="15"/>
      <c r="AD71" s="15"/>
      <c r="AE71" s="144">
        <v>29000</v>
      </c>
    </row>
    <row r="72" spans="1:31" ht="31.5">
      <c r="A72" s="72" t="s">
        <v>117</v>
      </c>
      <c r="B72" s="69" t="s">
        <v>118</v>
      </c>
      <c r="C72" s="55">
        <f aca="true" t="shared" si="25" ref="C72:J72">SUM(C74:C77)</f>
        <v>25559</v>
      </c>
      <c r="D72" s="55">
        <f t="shared" si="25"/>
        <v>4958</v>
      </c>
      <c r="E72" s="55">
        <f t="shared" si="25"/>
        <v>6952</v>
      </c>
      <c r="F72" s="55">
        <f t="shared" si="25"/>
        <v>6620</v>
      </c>
      <c r="G72" s="55">
        <f t="shared" si="25"/>
        <v>7029</v>
      </c>
      <c r="H72" s="55">
        <f t="shared" si="25"/>
        <v>14116.666666666666</v>
      </c>
      <c r="I72" s="55">
        <f t="shared" si="25"/>
        <v>851</v>
      </c>
      <c r="J72" s="55">
        <f t="shared" si="25"/>
        <v>26410</v>
      </c>
      <c r="K72" s="55">
        <f>I72/H72%</f>
        <v>6.028335301062574</v>
      </c>
      <c r="L72" s="55">
        <f t="shared" si="12"/>
        <v>-13265.666666666666</v>
      </c>
      <c r="M72" s="76"/>
      <c r="N72" s="70">
        <f aca="true" t="shared" si="26" ref="N72:AE72">SUM(N74:N77)+N73</f>
        <v>38100</v>
      </c>
      <c r="O72" s="70">
        <f t="shared" si="26"/>
        <v>39000</v>
      </c>
      <c r="P72" s="70">
        <f t="shared" si="26"/>
        <v>0</v>
      </c>
      <c r="Q72" s="70">
        <f t="shared" si="26"/>
        <v>0</v>
      </c>
      <c r="R72" s="70">
        <f t="shared" si="26"/>
        <v>0</v>
      </c>
      <c r="S72" s="70">
        <f t="shared" si="26"/>
        <v>0</v>
      </c>
      <c r="T72" s="70">
        <f t="shared" si="26"/>
        <v>0</v>
      </c>
      <c r="U72" s="70">
        <f t="shared" si="26"/>
        <v>0</v>
      </c>
      <c r="V72" s="70">
        <f t="shared" si="26"/>
        <v>0</v>
      </c>
      <c r="W72" s="70">
        <f t="shared" si="26"/>
        <v>0</v>
      </c>
      <c r="X72" s="70">
        <f t="shared" si="26"/>
        <v>0</v>
      </c>
      <c r="Y72" s="70">
        <f t="shared" si="26"/>
        <v>0</v>
      </c>
      <c r="Z72" s="70">
        <f t="shared" si="26"/>
        <v>0</v>
      </c>
      <c r="AA72" s="70">
        <f t="shared" si="26"/>
        <v>0</v>
      </c>
      <c r="AB72" s="70">
        <f t="shared" si="26"/>
        <v>0</v>
      </c>
      <c r="AC72" s="70">
        <f t="shared" si="26"/>
        <v>0</v>
      </c>
      <c r="AD72" s="70">
        <f t="shared" si="26"/>
        <v>0</v>
      </c>
      <c r="AE72" s="70">
        <f t="shared" si="26"/>
        <v>39100</v>
      </c>
    </row>
    <row r="73" spans="1:31" ht="22.5" customHeight="1">
      <c r="A73" s="82" t="s">
        <v>119</v>
      </c>
      <c r="B73" s="83" t="s">
        <v>120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</row>
    <row r="74" spans="1:31" ht="66" customHeight="1">
      <c r="A74" s="15" t="s">
        <v>121</v>
      </c>
      <c r="B74" s="77" t="s">
        <v>122</v>
      </c>
      <c r="C74" s="78"/>
      <c r="D74" s="78"/>
      <c r="E74" s="78"/>
      <c r="F74" s="78"/>
      <c r="G74" s="78"/>
      <c r="H74" s="38">
        <f>E74/3*2+D74</f>
        <v>0</v>
      </c>
      <c r="I74" s="78">
        <v>780.8</v>
      </c>
      <c r="J74" s="78">
        <f>C74+I74</f>
        <v>780.8</v>
      </c>
      <c r="K74" s="38" t="e">
        <f>I74/H74%</f>
        <v>#DIV/0!</v>
      </c>
      <c r="L74" s="38">
        <f>I74-H74</f>
        <v>780.8</v>
      </c>
      <c r="M74" s="19"/>
      <c r="N74" s="25">
        <v>35500</v>
      </c>
      <c r="O74" s="39">
        <v>36400</v>
      </c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14"/>
      <c r="AB74" s="15"/>
      <c r="AC74" s="15"/>
      <c r="AD74" s="15"/>
      <c r="AE74" s="144">
        <v>36500</v>
      </c>
    </row>
    <row r="75" spans="1:31" ht="15.75">
      <c r="A75" s="15" t="s">
        <v>123</v>
      </c>
      <c r="B75" s="77" t="s">
        <v>124</v>
      </c>
      <c r="C75" s="78"/>
      <c r="D75" s="78"/>
      <c r="E75" s="78"/>
      <c r="F75" s="78"/>
      <c r="G75" s="78"/>
      <c r="H75" s="38"/>
      <c r="I75" s="78"/>
      <c r="J75" s="78"/>
      <c r="K75" s="38"/>
      <c r="L75" s="38"/>
      <c r="M75" s="19"/>
      <c r="N75" s="25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14"/>
      <c r="AB75" s="15"/>
      <c r="AC75" s="15"/>
      <c r="AD75" s="15"/>
      <c r="AE75" s="51"/>
    </row>
    <row r="76" spans="1:31" ht="15.75">
      <c r="A76" s="15" t="s">
        <v>125</v>
      </c>
      <c r="B76" s="77" t="s">
        <v>126</v>
      </c>
      <c r="C76" s="78"/>
      <c r="D76" s="78"/>
      <c r="E76" s="78"/>
      <c r="F76" s="78"/>
      <c r="G76" s="78"/>
      <c r="H76" s="38"/>
      <c r="I76" s="78">
        <v>70.2</v>
      </c>
      <c r="J76" s="78">
        <f>C76+I76</f>
        <v>70.2</v>
      </c>
      <c r="K76" s="38"/>
      <c r="L76" s="38"/>
      <c r="M76" s="19"/>
      <c r="N76" s="86">
        <v>2600</v>
      </c>
      <c r="O76" s="39">
        <v>2600</v>
      </c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14"/>
      <c r="AB76" s="15"/>
      <c r="AC76" s="15"/>
      <c r="AD76" s="15"/>
      <c r="AE76" s="144">
        <v>2600</v>
      </c>
    </row>
    <row r="77" spans="1:31" ht="34.5" customHeight="1">
      <c r="A77" s="15" t="s">
        <v>127</v>
      </c>
      <c r="B77" s="77" t="s">
        <v>128</v>
      </c>
      <c r="C77" s="78">
        <v>25559</v>
      </c>
      <c r="D77" s="78">
        <v>4958</v>
      </c>
      <c r="E77" s="78">
        <v>6952</v>
      </c>
      <c r="F77" s="78">
        <v>6620</v>
      </c>
      <c r="G77" s="78">
        <v>7029</v>
      </c>
      <c r="H77" s="38">
        <f>E77+D77+F77/3</f>
        <v>14116.666666666666</v>
      </c>
      <c r="I77" s="78"/>
      <c r="J77" s="78">
        <f>C77+I77</f>
        <v>25559</v>
      </c>
      <c r="K77" s="38">
        <f>I77/H77%</f>
        <v>0</v>
      </c>
      <c r="L77" s="38">
        <f>I77-H77</f>
        <v>-14116.666666666666</v>
      </c>
      <c r="M77" s="19"/>
      <c r="N77" s="86"/>
      <c r="O77" s="39"/>
      <c r="P77" s="80"/>
      <c r="Q77" s="80"/>
      <c r="R77" s="80"/>
      <c r="S77" s="80"/>
      <c r="T77" s="80"/>
      <c r="U77" s="80"/>
      <c r="V77" s="39"/>
      <c r="W77" s="39"/>
      <c r="X77" s="20"/>
      <c r="Y77" s="80"/>
      <c r="Z77" s="80"/>
      <c r="AA77" s="14"/>
      <c r="AB77" s="15"/>
      <c r="AC77" s="15"/>
      <c r="AD77" s="15"/>
      <c r="AE77" s="51"/>
    </row>
    <row r="78" spans="1:31" ht="63" hidden="1">
      <c r="A78" s="82" t="s">
        <v>129</v>
      </c>
      <c r="B78" s="83" t="s">
        <v>130</v>
      </c>
      <c r="C78" s="84">
        <f aca="true" t="shared" si="27" ref="C78:J78">C79</f>
        <v>81.7</v>
      </c>
      <c r="D78" s="84">
        <f t="shared" si="27"/>
        <v>81.7</v>
      </c>
      <c r="E78" s="84">
        <f t="shared" si="27"/>
        <v>0</v>
      </c>
      <c r="F78" s="84">
        <f t="shared" si="27"/>
        <v>0</v>
      </c>
      <c r="G78" s="84">
        <f t="shared" si="27"/>
        <v>0</v>
      </c>
      <c r="H78" s="84">
        <f t="shared" si="27"/>
        <v>81.7</v>
      </c>
      <c r="I78" s="84">
        <f t="shared" si="27"/>
        <v>0</v>
      </c>
      <c r="J78" s="84">
        <f t="shared" si="27"/>
        <v>81.7</v>
      </c>
      <c r="K78" s="84">
        <f>I78/H78%</f>
        <v>0</v>
      </c>
      <c r="L78" s="84">
        <f>I78-H78</f>
        <v>-81.7</v>
      </c>
      <c r="M78" s="85"/>
      <c r="N78" s="81">
        <f>N79</f>
        <v>0</v>
      </c>
      <c r="O78" s="39"/>
      <c r="P78" s="87"/>
      <c r="Q78" s="87"/>
      <c r="R78" s="87"/>
      <c r="S78" s="87"/>
      <c r="T78" s="87"/>
      <c r="U78" s="87"/>
      <c r="V78" s="87"/>
      <c r="W78" s="87"/>
      <c r="X78" s="88"/>
      <c r="Y78" s="87"/>
      <c r="Z78" s="87"/>
      <c r="AA78" s="14"/>
      <c r="AB78" s="15"/>
      <c r="AC78" s="15"/>
      <c r="AD78" s="15"/>
      <c r="AE78" s="51"/>
    </row>
    <row r="79" spans="1:31" ht="31.5" hidden="1">
      <c r="A79" s="15" t="s">
        <v>131</v>
      </c>
      <c r="B79" s="77" t="s">
        <v>132</v>
      </c>
      <c r="C79" s="78">
        <v>81.7</v>
      </c>
      <c r="D79" s="78">
        <v>81.7</v>
      </c>
      <c r="E79" s="78"/>
      <c r="F79" s="78"/>
      <c r="G79" s="78"/>
      <c r="H79" s="38">
        <f>E79+D79+F79/3</f>
        <v>81.7</v>
      </c>
      <c r="I79" s="78"/>
      <c r="J79" s="78">
        <f>C79+I79</f>
        <v>81.7</v>
      </c>
      <c r="K79" s="38">
        <f>I79/H79%</f>
        <v>0</v>
      </c>
      <c r="L79" s="38">
        <f>I79-H79</f>
        <v>-81.7</v>
      </c>
      <c r="M79" s="19"/>
      <c r="N79" s="86"/>
      <c r="O79" s="39"/>
      <c r="P79" s="80"/>
      <c r="Q79" s="80"/>
      <c r="R79" s="80"/>
      <c r="S79" s="80"/>
      <c r="T79" s="80"/>
      <c r="U79" s="80"/>
      <c r="V79" s="39"/>
      <c r="W79" s="39"/>
      <c r="X79" s="20"/>
      <c r="Y79" s="80"/>
      <c r="Z79" s="80"/>
      <c r="AA79" s="14"/>
      <c r="AB79" s="15"/>
      <c r="AC79" s="15"/>
      <c r="AD79" s="15"/>
      <c r="AE79" s="51"/>
    </row>
    <row r="80" spans="1:31" ht="15.75" hidden="1">
      <c r="A80" s="15" t="s">
        <v>133</v>
      </c>
      <c r="B80" s="77" t="s">
        <v>120</v>
      </c>
      <c r="C80" s="78"/>
      <c r="D80" s="78"/>
      <c r="E80" s="78"/>
      <c r="F80" s="78"/>
      <c r="G80" s="78"/>
      <c r="H80" s="38"/>
      <c r="I80" s="78"/>
      <c r="J80" s="78"/>
      <c r="K80" s="38"/>
      <c r="L80" s="38"/>
      <c r="M80" s="19"/>
      <c r="N80" s="25"/>
      <c r="O80" s="39"/>
      <c r="P80" s="39"/>
      <c r="Q80" s="39"/>
      <c r="R80" s="39"/>
      <c r="S80" s="39"/>
      <c r="T80" s="39"/>
      <c r="U80" s="39"/>
      <c r="V80" s="39"/>
      <c r="W80" s="39"/>
      <c r="X80" s="20"/>
      <c r="Y80" s="39"/>
      <c r="Z80" s="39"/>
      <c r="AA80" s="14"/>
      <c r="AB80" s="15"/>
      <c r="AC80" s="15"/>
      <c r="AD80" s="15"/>
      <c r="AE80" s="51"/>
    </row>
    <row r="81" spans="1:31" ht="15.75">
      <c r="A81" s="35" t="s">
        <v>134</v>
      </c>
      <c r="B81" s="89" t="s">
        <v>135</v>
      </c>
      <c r="C81" s="90">
        <f aca="true" t="shared" si="28" ref="C81:J81">C67+C72+C78</f>
        <v>45631.7</v>
      </c>
      <c r="D81" s="90">
        <f t="shared" si="28"/>
        <v>8517.7</v>
      </c>
      <c r="E81" s="90">
        <f t="shared" si="28"/>
        <v>12249</v>
      </c>
      <c r="F81" s="90">
        <f t="shared" si="28"/>
        <v>12276</v>
      </c>
      <c r="G81" s="90">
        <f t="shared" si="28"/>
        <v>12589</v>
      </c>
      <c r="H81" s="90">
        <f t="shared" si="28"/>
        <v>24858.7</v>
      </c>
      <c r="I81" s="90">
        <f t="shared" si="28"/>
        <v>10890</v>
      </c>
      <c r="J81" s="90">
        <f t="shared" si="28"/>
        <v>56521.7</v>
      </c>
      <c r="K81" s="55">
        <f>I81/H81%</f>
        <v>43.80760055835582</v>
      </c>
      <c r="L81" s="55">
        <f>I81-H81</f>
        <v>-13968.7</v>
      </c>
      <c r="M81" s="76"/>
      <c r="N81" s="91">
        <f aca="true" t="shared" si="29" ref="N81:AE81">N67+N72+N78+N80</f>
        <v>2049100</v>
      </c>
      <c r="O81" s="91">
        <f t="shared" si="29"/>
        <v>2050000</v>
      </c>
      <c r="P81" s="91">
        <f t="shared" si="29"/>
        <v>0</v>
      </c>
      <c r="Q81" s="91">
        <f t="shared" si="29"/>
        <v>0</v>
      </c>
      <c r="R81" s="91">
        <f t="shared" si="29"/>
        <v>0</v>
      </c>
      <c r="S81" s="91">
        <f t="shared" si="29"/>
        <v>0</v>
      </c>
      <c r="T81" s="91">
        <f t="shared" si="29"/>
        <v>0</v>
      </c>
      <c r="U81" s="91">
        <f t="shared" si="29"/>
        <v>0</v>
      </c>
      <c r="V81" s="91">
        <f t="shared" si="29"/>
        <v>0</v>
      </c>
      <c r="W81" s="91">
        <f t="shared" si="29"/>
        <v>0</v>
      </c>
      <c r="X81" s="91">
        <f t="shared" si="29"/>
        <v>0</v>
      </c>
      <c r="Y81" s="91">
        <f t="shared" si="29"/>
        <v>0</v>
      </c>
      <c r="Z81" s="91">
        <f t="shared" si="29"/>
        <v>0</v>
      </c>
      <c r="AA81" s="91">
        <f t="shared" si="29"/>
        <v>0</v>
      </c>
      <c r="AB81" s="91">
        <f t="shared" si="29"/>
        <v>0</v>
      </c>
      <c r="AC81" s="91">
        <f t="shared" si="29"/>
        <v>0</v>
      </c>
      <c r="AD81" s="91">
        <f t="shared" si="29"/>
        <v>0</v>
      </c>
      <c r="AE81" s="91">
        <f t="shared" si="29"/>
        <v>2050100</v>
      </c>
    </row>
    <row r="82" spans="1:31" ht="31.5">
      <c r="A82" s="74" t="s">
        <v>107</v>
      </c>
      <c r="B82" s="75" t="s">
        <v>136</v>
      </c>
      <c r="C82" s="55">
        <f aca="true" t="shared" si="30" ref="C82:J82">C65+C81</f>
        <v>65101.7</v>
      </c>
      <c r="D82" s="55">
        <f t="shared" si="30"/>
        <v>12343.7</v>
      </c>
      <c r="E82" s="55">
        <f t="shared" si="30"/>
        <v>18330</v>
      </c>
      <c r="F82" s="55">
        <f t="shared" si="30"/>
        <v>15235</v>
      </c>
      <c r="G82" s="55">
        <f t="shared" si="30"/>
        <v>19193</v>
      </c>
      <c r="H82" s="55">
        <f t="shared" si="30"/>
        <v>35752.03333333333</v>
      </c>
      <c r="I82" s="55">
        <f t="shared" si="30"/>
        <v>10791</v>
      </c>
      <c r="J82" s="55">
        <f t="shared" si="30"/>
        <v>75892.7</v>
      </c>
      <c r="K82" s="55">
        <f>I82/H82%</f>
        <v>30.182898688279735</v>
      </c>
      <c r="L82" s="55">
        <f>I82-H82</f>
        <v>-24961.033333333333</v>
      </c>
      <c r="M82" s="30"/>
      <c r="N82" s="70">
        <f>N65+N81</f>
        <v>4659800</v>
      </c>
      <c r="O82" s="70">
        <f aca="true" t="shared" si="31" ref="O82:AE82">O65+O81</f>
        <v>4727700</v>
      </c>
      <c r="P82" s="70">
        <f t="shared" si="31"/>
        <v>0</v>
      </c>
      <c r="Q82" s="70">
        <f t="shared" si="31"/>
        <v>0</v>
      </c>
      <c r="R82" s="70">
        <f t="shared" si="31"/>
        <v>0</v>
      </c>
      <c r="S82" s="70">
        <f t="shared" si="31"/>
        <v>0</v>
      </c>
      <c r="T82" s="70">
        <f t="shared" si="31"/>
        <v>0</v>
      </c>
      <c r="U82" s="70">
        <f t="shared" si="31"/>
        <v>0</v>
      </c>
      <c r="V82" s="70">
        <f t="shared" si="31"/>
        <v>0</v>
      </c>
      <c r="W82" s="70">
        <f t="shared" si="31"/>
        <v>0</v>
      </c>
      <c r="X82" s="70">
        <f t="shared" si="31"/>
        <v>0</v>
      </c>
      <c r="Y82" s="70">
        <f t="shared" si="31"/>
        <v>0</v>
      </c>
      <c r="Z82" s="70">
        <f t="shared" si="31"/>
        <v>0</v>
      </c>
      <c r="AA82" s="70">
        <f t="shared" si="31"/>
        <v>0</v>
      </c>
      <c r="AB82" s="70">
        <f t="shared" si="31"/>
        <v>0</v>
      </c>
      <c r="AC82" s="70">
        <f t="shared" si="31"/>
        <v>0</v>
      </c>
      <c r="AD82" s="70">
        <f t="shared" si="31"/>
        <v>0</v>
      </c>
      <c r="AE82" s="70">
        <f t="shared" si="31"/>
        <v>4904800</v>
      </c>
    </row>
    <row r="83" spans="1:26" ht="15.75">
      <c r="A83" s="92"/>
      <c r="B83" s="93"/>
      <c r="C83" s="94"/>
      <c r="D83" s="94"/>
      <c r="E83" s="94"/>
      <c r="F83" s="94"/>
      <c r="G83" s="94"/>
      <c r="H83" s="94"/>
      <c r="I83" s="94"/>
      <c r="J83" s="94"/>
      <c r="K83" s="95"/>
      <c r="L83" s="95"/>
      <c r="M83" s="96"/>
      <c r="N83" s="97"/>
      <c r="O83" s="98"/>
      <c r="P83" s="98"/>
      <c r="Q83" s="98"/>
      <c r="R83" s="98"/>
      <c r="S83" s="98"/>
      <c r="T83" s="98"/>
      <c r="U83" s="98"/>
      <c r="V83" s="98"/>
      <c r="W83" s="98"/>
      <c r="X83" s="99"/>
      <c r="Y83" s="98"/>
      <c r="Z83" s="98"/>
    </row>
    <row r="84" spans="1:26" ht="15.75" hidden="1">
      <c r="A84" s="92"/>
      <c r="B84" s="93"/>
      <c r="C84" s="94"/>
      <c r="D84" s="94"/>
      <c r="E84" s="94"/>
      <c r="F84" s="94"/>
      <c r="G84" s="94"/>
      <c r="H84" s="94"/>
      <c r="I84" s="94"/>
      <c r="J84" s="94"/>
      <c r="K84" s="95"/>
      <c r="L84" s="95"/>
      <c r="M84" s="96"/>
      <c r="N84" s="97"/>
      <c r="O84" s="98"/>
      <c r="P84" s="98"/>
      <c r="Q84" s="98"/>
      <c r="R84" s="98"/>
      <c r="S84" s="98"/>
      <c r="T84" s="98"/>
      <c r="U84" s="98"/>
      <c r="V84" s="98"/>
      <c r="W84" s="98"/>
      <c r="X84" s="99"/>
      <c r="Y84" s="98"/>
      <c r="Z84" s="98"/>
    </row>
    <row r="85" spans="1:26" ht="15.75" customHeight="1" hidden="1">
      <c r="A85" s="92"/>
      <c r="B85" s="93"/>
      <c r="C85" s="94"/>
      <c r="D85" s="94"/>
      <c r="E85" s="94"/>
      <c r="F85" s="94"/>
      <c r="G85" s="94"/>
      <c r="H85" s="94"/>
      <c r="I85" s="94"/>
      <c r="J85" s="94"/>
      <c r="K85" s="95"/>
      <c r="L85" s="95"/>
      <c r="M85" s="96"/>
      <c r="N85" s="97"/>
      <c r="O85" s="98"/>
      <c r="P85" s="98"/>
      <c r="Q85" s="98"/>
      <c r="R85" s="98"/>
      <c r="S85" s="98"/>
      <c r="T85" s="98"/>
      <c r="U85" s="98"/>
      <c r="V85" s="98"/>
      <c r="W85" s="98"/>
      <c r="X85" s="99"/>
      <c r="Y85" s="98"/>
      <c r="Z85" s="98"/>
    </row>
    <row r="86" spans="1:26" ht="15.75" hidden="1">
      <c r="A86" s="92"/>
      <c r="B86" s="93"/>
      <c r="C86" s="94"/>
      <c r="D86" s="94"/>
      <c r="E86" s="94"/>
      <c r="F86" s="94"/>
      <c r="G86" s="94"/>
      <c r="H86" s="94"/>
      <c r="I86" s="94"/>
      <c r="J86" s="94"/>
      <c r="K86" s="95"/>
      <c r="L86" s="95"/>
      <c r="M86" s="96"/>
      <c r="N86" s="97"/>
      <c r="O86" s="97"/>
      <c r="P86" s="98"/>
      <c r="Q86" s="98"/>
      <c r="R86" s="98"/>
      <c r="S86" s="98"/>
      <c r="T86" s="97"/>
      <c r="U86" s="98"/>
      <c r="V86" s="98"/>
      <c r="W86" s="98"/>
      <c r="X86" s="99"/>
      <c r="Y86" s="97"/>
      <c r="Z86" s="98"/>
    </row>
    <row r="87" spans="1:26" ht="15.75" hidden="1">
      <c r="A87" s="92"/>
      <c r="B87" s="93"/>
      <c r="C87" s="94"/>
      <c r="D87" s="94"/>
      <c r="E87" s="94"/>
      <c r="F87" s="94"/>
      <c r="G87" s="94"/>
      <c r="H87" s="94"/>
      <c r="I87" s="94"/>
      <c r="J87" s="94"/>
      <c r="K87" s="95"/>
      <c r="L87" s="95"/>
      <c r="M87" s="96"/>
      <c r="N87" s="97"/>
      <c r="O87" s="97"/>
      <c r="P87" s="98"/>
      <c r="Q87" s="98"/>
      <c r="R87" s="98"/>
      <c r="S87" s="98"/>
      <c r="T87" s="97"/>
      <c r="U87" s="98"/>
      <c r="V87" s="98"/>
      <c r="W87" s="98"/>
      <c r="X87" s="99"/>
      <c r="Y87" s="97"/>
      <c r="Z87" s="98"/>
    </row>
    <row r="88" spans="1:26" ht="15.75" hidden="1">
      <c r="A88" s="92"/>
      <c r="B88" s="93"/>
      <c r="C88" s="94"/>
      <c r="D88" s="94"/>
      <c r="E88" s="94"/>
      <c r="F88" s="94"/>
      <c r="G88" s="94"/>
      <c r="H88" s="94"/>
      <c r="I88" s="94"/>
      <c r="J88" s="94"/>
      <c r="K88" s="95"/>
      <c r="L88" s="95"/>
      <c r="M88" s="96"/>
      <c r="N88" s="97"/>
      <c r="O88" s="97"/>
      <c r="P88" s="98"/>
      <c r="Q88" s="98"/>
      <c r="R88" s="98"/>
      <c r="S88" s="98"/>
      <c r="T88" s="97"/>
      <c r="U88" s="98"/>
      <c r="V88" s="98"/>
      <c r="W88" s="98"/>
      <c r="X88" s="99"/>
      <c r="Y88" s="97"/>
      <c r="Z88" s="98"/>
    </row>
    <row r="89" spans="1:26" ht="15.75" hidden="1">
      <c r="A89" s="92"/>
      <c r="B89" s="93"/>
      <c r="C89" s="94"/>
      <c r="D89" s="94"/>
      <c r="E89" s="94"/>
      <c r="F89" s="94"/>
      <c r="G89" s="94"/>
      <c r="H89" s="94"/>
      <c r="I89" s="94"/>
      <c r="J89" s="94"/>
      <c r="K89" s="95"/>
      <c r="L89" s="95"/>
      <c r="M89" s="96"/>
      <c r="N89" s="97"/>
      <c r="O89" s="98"/>
      <c r="P89" s="98"/>
      <c r="Q89" s="98"/>
      <c r="R89" s="98"/>
      <c r="S89" s="98"/>
      <c r="T89" s="98"/>
      <c r="U89" s="98"/>
      <c r="V89" s="98"/>
      <c r="W89" s="98"/>
      <c r="X89" s="99"/>
      <c r="Y89" s="98"/>
      <c r="Z89" s="98"/>
    </row>
    <row r="90" spans="1:22" ht="15.75" hidden="1">
      <c r="A90" s="156"/>
      <c r="B90" s="145"/>
      <c r="C90" s="145"/>
      <c r="D90" s="145"/>
      <c r="E90" s="145"/>
      <c r="F90" s="145"/>
      <c r="G90" s="145"/>
      <c r="V90" s="101"/>
    </row>
    <row r="91" spans="1:22" ht="15.75" customHeight="1" hidden="1">
      <c r="A91" s="100"/>
      <c r="B91" s="100"/>
      <c r="C91" s="102"/>
      <c r="D91" s="102"/>
      <c r="E91" s="102"/>
      <c r="F91" s="102"/>
      <c r="G91" s="102"/>
      <c r="V91" s="101"/>
    </row>
    <row r="92" spans="1:26" ht="15.75" hidden="1">
      <c r="A92" s="100"/>
      <c r="B92" s="100"/>
      <c r="C92" s="102"/>
      <c r="D92" s="102"/>
      <c r="E92" s="102"/>
      <c r="F92" s="102"/>
      <c r="G92" s="102"/>
      <c r="T92" s="98"/>
      <c r="U92" s="98"/>
      <c r="V92" s="98"/>
      <c r="W92" s="98"/>
      <c r="X92" s="99"/>
      <c r="Y92" s="98"/>
      <c r="Z92" s="98"/>
    </row>
    <row r="93" spans="1:26" ht="15.75" hidden="1">
      <c r="A93" s="100"/>
      <c r="B93" s="100"/>
      <c r="C93" s="102"/>
      <c r="D93" s="102"/>
      <c r="E93" s="102"/>
      <c r="F93" s="102"/>
      <c r="G93" s="102"/>
      <c r="T93" s="97"/>
      <c r="U93" s="98"/>
      <c r="V93" s="98"/>
      <c r="W93" s="98"/>
      <c r="X93" s="99"/>
      <c r="Y93" s="97"/>
      <c r="Z93" s="98"/>
    </row>
    <row r="99" spans="1:31" ht="15.75">
      <c r="A99" s="100"/>
      <c r="B99" s="100"/>
      <c r="C99" s="100"/>
      <c r="D99" s="100"/>
      <c r="E99" s="100"/>
      <c r="F99" s="100"/>
      <c r="G99" s="100"/>
      <c r="V99" s="101"/>
      <c r="AE99" s="5"/>
    </row>
    <row r="100" spans="1:22" ht="15.75">
      <c r="A100" s="100"/>
      <c r="B100" s="100"/>
      <c r="C100" s="100"/>
      <c r="D100" s="100"/>
      <c r="E100" s="100"/>
      <c r="F100" s="100"/>
      <c r="G100" s="100"/>
      <c r="V100" s="101"/>
    </row>
    <row r="101" spans="1:22" ht="15.75">
      <c r="A101" s="100"/>
      <c r="B101" s="100"/>
      <c r="C101" s="100"/>
      <c r="D101" s="100"/>
      <c r="E101" s="100"/>
      <c r="F101" s="100"/>
      <c r="G101" s="100"/>
      <c r="V101" s="101"/>
    </row>
    <row r="102" spans="1:26" ht="15.75">
      <c r="A102" s="100"/>
      <c r="B102" s="100"/>
      <c r="C102" s="100"/>
      <c r="D102" s="100"/>
      <c r="E102" s="100"/>
      <c r="F102" s="100"/>
      <c r="G102" s="100"/>
      <c r="H102" s="96"/>
      <c r="I102" s="96"/>
      <c r="J102" s="96"/>
      <c r="K102" s="96"/>
      <c r="L102" s="96"/>
      <c r="M102" s="96"/>
      <c r="N102" s="103"/>
      <c r="O102" s="99"/>
      <c r="P102" s="99"/>
      <c r="Q102" s="99"/>
      <c r="R102" s="99"/>
      <c r="S102" s="99"/>
      <c r="T102" s="99"/>
      <c r="U102" s="99"/>
      <c r="V102" s="104"/>
      <c r="W102" s="99"/>
      <c r="X102" s="99"/>
      <c r="Y102" s="99"/>
      <c r="Z102" s="99"/>
    </row>
    <row r="103" spans="1:31" ht="15.75">
      <c r="A103" s="145"/>
      <c r="B103" s="145"/>
      <c r="C103" s="145"/>
      <c r="D103" s="145"/>
      <c r="E103" s="145"/>
      <c r="F103" s="145"/>
      <c r="G103" s="145"/>
      <c r="H103" s="96"/>
      <c r="I103" s="96"/>
      <c r="J103" s="96"/>
      <c r="K103" s="96"/>
      <c r="L103" s="96"/>
      <c r="M103" s="96"/>
      <c r="N103" s="103"/>
      <c r="O103" s="99"/>
      <c r="P103" s="99"/>
      <c r="Q103" s="99"/>
      <c r="R103" s="99"/>
      <c r="S103" s="99"/>
      <c r="T103" s="99"/>
      <c r="U103" s="99"/>
      <c r="V103" s="104"/>
      <c r="W103" s="99"/>
      <c r="X103" s="99"/>
      <c r="Y103" s="99"/>
      <c r="Z103" s="99"/>
      <c r="AA103" s="105"/>
      <c r="AB103" s="106"/>
      <c r="AC103" s="106"/>
      <c r="AD103" s="106"/>
      <c r="AE103" s="106"/>
    </row>
    <row r="104" spans="1:31" ht="15.75">
      <c r="A104" s="100"/>
      <c r="B104" s="100"/>
      <c r="C104" s="100"/>
      <c r="D104" s="100"/>
      <c r="E104" s="100"/>
      <c r="F104" s="100"/>
      <c r="G104" s="100"/>
      <c r="H104" s="96"/>
      <c r="I104" s="96"/>
      <c r="J104" s="96"/>
      <c r="K104" s="96"/>
      <c r="L104" s="96"/>
      <c r="M104" s="96"/>
      <c r="N104" s="103"/>
      <c r="O104" s="99"/>
      <c r="P104" s="99"/>
      <c r="Q104" s="99"/>
      <c r="R104" s="99"/>
      <c r="S104" s="99"/>
      <c r="T104" s="99"/>
      <c r="U104" s="99"/>
      <c r="V104" s="104"/>
      <c r="W104" s="99"/>
      <c r="X104" s="99"/>
      <c r="Y104" s="99"/>
      <c r="Z104" s="99"/>
      <c r="AA104" s="105"/>
      <c r="AB104" s="106"/>
      <c r="AC104" s="106"/>
      <c r="AD104" s="106"/>
      <c r="AE104" s="106"/>
    </row>
    <row r="105" spans="1:31" ht="15.75">
      <c r="A105" s="100"/>
      <c r="B105" s="100"/>
      <c r="C105" s="100"/>
      <c r="D105" s="100"/>
      <c r="E105" s="100"/>
      <c r="F105" s="100"/>
      <c r="G105" s="100"/>
      <c r="H105" s="96"/>
      <c r="I105" s="96"/>
      <c r="J105" s="96"/>
      <c r="K105" s="96"/>
      <c r="L105" s="96"/>
      <c r="M105" s="96"/>
      <c r="N105" s="103"/>
      <c r="O105" s="99"/>
      <c r="P105" s="99"/>
      <c r="Q105" s="99"/>
      <c r="R105" s="99"/>
      <c r="S105" s="99"/>
      <c r="T105" s="99"/>
      <c r="U105" s="99"/>
      <c r="V105" s="104"/>
      <c r="W105" s="99"/>
      <c r="X105" s="99"/>
      <c r="Y105" s="99"/>
      <c r="Z105" s="99"/>
      <c r="AA105" s="105"/>
      <c r="AB105" s="106"/>
      <c r="AC105" s="106"/>
      <c r="AD105" s="106"/>
      <c r="AE105" s="106"/>
    </row>
    <row r="106" spans="1:31" ht="15.75">
      <c r="A106" s="100"/>
      <c r="B106" s="100"/>
      <c r="C106" s="100"/>
      <c r="D106" s="100"/>
      <c r="E106" s="100"/>
      <c r="F106" s="100"/>
      <c r="G106" s="100"/>
      <c r="H106" s="96"/>
      <c r="I106" s="96"/>
      <c r="J106" s="96"/>
      <c r="K106" s="96"/>
      <c r="L106" s="96"/>
      <c r="M106" s="96"/>
      <c r="N106" s="103"/>
      <c r="O106" s="99"/>
      <c r="P106" s="99"/>
      <c r="Q106" s="99"/>
      <c r="R106" s="99"/>
      <c r="S106" s="99"/>
      <c r="T106" s="99"/>
      <c r="U106" s="99"/>
      <c r="V106" s="104"/>
      <c r="W106" s="99"/>
      <c r="X106" s="99"/>
      <c r="Y106" s="99"/>
      <c r="Z106" s="99"/>
      <c r="AA106" s="105"/>
      <c r="AB106" s="106"/>
      <c r="AC106" s="106"/>
      <c r="AD106" s="106"/>
      <c r="AE106" s="107"/>
    </row>
    <row r="107" spans="1:31" ht="15.75">
      <c r="A107" s="145"/>
      <c r="B107" s="145"/>
      <c r="C107" s="145"/>
      <c r="D107" s="145"/>
      <c r="E107" s="145"/>
      <c r="F107" s="145"/>
      <c r="G107" s="145"/>
      <c r="H107" s="96"/>
      <c r="I107" s="96"/>
      <c r="J107" s="96"/>
      <c r="K107" s="96"/>
      <c r="L107" s="96"/>
      <c r="M107" s="96"/>
      <c r="N107" s="103"/>
      <c r="O107" s="99"/>
      <c r="P107" s="99"/>
      <c r="Q107" s="99"/>
      <c r="R107" s="99"/>
      <c r="S107" s="99"/>
      <c r="T107" s="99"/>
      <c r="U107" s="99"/>
      <c r="V107" s="104"/>
      <c r="W107" s="99"/>
      <c r="X107" s="99"/>
      <c r="Y107" s="99"/>
      <c r="Z107" s="99"/>
      <c r="AA107" s="105"/>
      <c r="AB107" s="106"/>
      <c r="AC107" s="106"/>
      <c r="AD107" s="106"/>
      <c r="AE107" s="106"/>
    </row>
    <row r="108" spans="1:31" ht="15.75">
      <c r="A108" s="108"/>
      <c r="B108" s="93"/>
      <c r="C108" s="109"/>
      <c r="D108" s="109"/>
      <c r="E108" s="109"/>
      <c r="F108" s="109"/>
      <c r="G108" s="109"/>
      <c r="H108" s="109"/>
      <c r="I108" s="109"/>
      <c r="J108" s="109"/>
      <c r="K108" s="94"/>
      <c r="L108" s="94"/>
      <c r="M108" s="96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  <row r="109" spans="1:31" ht="15.75">
      <c r="A109" s="111"/>
      <c r="B109" s="112"/>
      <c r="C109" s="113"/>
      <c r="D109" s="113"/>
      <c r="E109" s="113"/>
      <c r="F109" s="113"/>
      <c r="G109" s="113"/>
      <c r="H109" s="113"/>
      <c r="I109" s="113"/>
      <c r="J109" s="114"/>
      <c r="K109" s="113"/>
      <c r="L109" s="113"/>
      <c r="M109" s="96"/>
      <c r="N109" s="115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05"/>
      <c r="AB109" s="106"/>
      <c r="AC109" s="105"/>
      <c r="AD109" s="106"/>
      <c r="AE109" s="106"/>
    </row>
    <row r="110" spans="1:31" ht="15.75" hidden="1">
      <c r="A110" s="111"/>
      <c r="B110" s="112"/>
      <c r="C110" s="113"/>
      <c r="D110" s="113"/>
      <c r="E110" s="113"/>
      <c r="F110" s="113"/>
      <c r="G110" s="113"/>
      <c r="H110" s="113"/>
      <c r="I110" s="113"/>
      <c r="J110" s="114"/>
      <c r="K110" s="113"/>
      <c r="L110" s="113"/>
      <c r="M110" s="96"/>
      <c r="N110" s="115"/>
      <c r="O110" s="116"/>
      <c r="P110" s="116"/>
      <c r="Q110" s="116"/>
      <c r="R110" s="116"/>
      <c r="S110" s="116"/>
      <c r="T110" s="116"/>
      <c r="U110" s="116"/>
      <c r="V110" s="116"/>
      <c r="W110" s="116"/>
      <c r="X110" s="99"/>
      <c r="Y110" s="116"/>
      <c r="Z110" s="116"/>
      <c r="AA110" s="105"/>
      <c r="AB110" s="106"/>
      <c r="AC110" s="105"/>
      <c r="AD110" s="106"/>
      <c r="AE110" s="106"/>
    </row>
    <row r="111" spans="1:31" ht="15.75">
      <c r="A111" s="111"/>
      <c r="B111" s="112"/>
      <c r="C111" s="113"/>
      <c r="D111" s="113"/>
      <c r="E111" s="113"/>
      <c r="F111" s="113"/>
      <c r="G111" s="113"/>
      <c r="H111" s="113"/>
      <c r="I111" s="113"/>
      <c r="J111" s="114"/>
      <c r="K111" s="113"/>
      <c r="L111" s="113"/>
      <c r="M111" s="117"/>
      <c r="N111" s="118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05"/>
      <c r="AB111" s="106"/>
      <c r="AC111" s="105"/>
      <c r="AD111" s="106"/>
      <c r="AE111" s="106"/>
    </row>
    <row r="112" spans="1:31" ht="15.75" hidden="1">
      <c r="A112" s="111"/>
      <c r="B112" s="112"/>
      <c r="C112" s="113"/>
      <c r="D112" s="113"/>
      <c r="E112" s="113"/>
      <c r="F112" s="113"/>
      <c r="G112" s="113"/>
      <c r="H112" s="113"/>
      <c r="I112" s="113"/>
      <c r="J112" s="114"/>
      <c r="K112" s="113"/>
      <c r="L112" s="113"/>
      <c r="M112" s="96"/>
      <c r="N112" s="118"/>
      <c r="O112" s="116"/>
      <c r="P112" s="116"/>
      <c r="Q112" s="116"/>
      <c r="R112" s="116"/>
      <c r="S112" s="116"/>
      <c r="T112" s="116"/>
      <c r="U112" s="116"/>
      <c r="V112" s="116"/>
      <c r="W112" s="116"/>
      <c r="X112" s="99"/>
      <c r="Y112" s="116"/>
      <c r="Z112" s="116"/>
      <c r="AA112" s="105"/>
      <c r="AB112" s="106"/>
      <c r="AC112" s="105"/>
      <c r="AD112" s="106"/>
      <c r="AE112" s="106"/>
    </row>
    <row r="113" spans="1:31" ht="15.75">
      <c r="A113" s="111"/>
      <c r="B113" s="112"/>
      <c r="C113" s="113"/>
      <c r="D113" s="113"/>
      <c r="E113" s="113"/>
      <c r="F113" s="113"/>
      <c r="G113" s="113"/>
      <c r="H113" s="113"/>
      <c r="I113" s="113"/>
      <c r="J113" s="114"/>
      <c r="K113" s="113"/>
      <c r="L113" s="113"/>
      <c r="M113" s="96"/>
      <c r="N113" s="118"/>
      <c r="O113" s="116"/>
      <c r="P113" s="116"/>
      <c r="Q113" s="116"/>
      <c r="R113" s="116"/>
      <c r="S113" s="116"/>
      <c r="T113" s="116"/>
      <c r="U113" s="116"/>
      <c r="V113" s="116"/>
      <c r="W113" s="116"/>
      <c r="X113" s="99"/>
      <c r="Y113" s="116"/>
      <c r="Z113" s="116"/>
      <c r="AA113" s="105"/>
      <c r="AB113" s="106"/>
      <c r="AC113" s="105"/>
      <c r="AD113" s="106"/>
      <c r="AE113" s="106"/>
    </row>
    <row r="114" spans="1:31" ht="15.75">
      <c r="A114" s="111"/>
      <c r="B114" s="112"/>
      <c r="C114" s="113"/>
      <c r="D114" s="113"/>
      <c r="E114" s="113"/>
      <c r="F114" s="113"/>
      <c r="G114" s="113"/>
      <c r="H114" s="113"/>
      <c r="I114" s="113"/>
      <c r="J114" s="114"/>
      <c r="K114" s="113"/>
      <c r="L114" s="113"/>
      <c r="M114" s="96"/>
      <c r="N114" s="118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05"/>
      <c r="AB114" s="106"/>
      <c r="AC114" s="105"/>
      <c r="AD114" s="106"/>
      <c r="AE114" s="106"/>
    </row>
    <row r="115" spans="1:31" ht="15.75">
      <c r="A115" s="111"/>
      <c r="B115" s="112"/>
      <c r="C115" s="113"/>
      <c r="D115" s="113"/>
      <c r="E115" s="113"/>
      <c r="F115" s="113"/>
      <c r="G115" s="113"/>
      <c r="H115" s="113"/>
      <c r="I115" s="113"/>
      <c r="J115" s="114"/>
      <c r="K115" s="113"/>
      <c r="L115" s="113"/>
      <c r="M115" s="96"/>
      <c r="N115" s="118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05"/>
      <c r="AB115" s="106"/>
      <c r="AC115" s="105"/>
      <c r="AD115" s="106"/>
      <c r="AE115" s="106"/>
    </row>
    <row r="116" spans="1:31" ht="15.75">
      <c r="A116" s="108"/>
      <c r="B116" s="93"/>
      <c r="C116" s="109"/>
      <c r="D116" s="109"/>
      <c r="E116" s="109"/>
      <c r="F116" s="109"/>
      <c r="G116" s="109"/>
      <c r="H116" s="109"/>
      <c r="I116" s="109"/>
      <c r="J116" s="109"/>
      <c r="K116" s="94"/>
      <c r="L116" s="94"/>
      <c r="M116" s="96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1:31" ht="15.75">
      <c r="A117" s="111"/>
      <c r="B117" s="112"/>
      <c r="C117" s="113"/>
      <c r="D117" s="113"/>
      <c r="E117" s="113"/>
      <c r="F117" s="113"/>
      <c r="G117" s="113"/>
      <c r="H117" s="113"/>
      <c r="I117" s="113"/>
      <c r="J117" s="114"/>
      <c r="K117" s="113"/>
      <c r="L117" s="113"/>
      <c r="M117" s="96"/>
      <c r="N117" s="115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05"/>
      <c r="AB117" s="106"/>
      <c r="AC117" s="105"/>
      <c r="AD117" s="106"/>
      <c r="AE117" s="106"/>
    </row>
    <row r="118" spans="1:31" ht="15.75">
      <c r="A118" s="108"/>
      <c r="B118" s="93"/>
      <c r="C118" s="109"/>
      <c r="D118" s="109"/>
      <c r="E118" s="109"/>
      <c r="F118" s="109"/>
      <c r="G118" s="109"/>
      <c r="H118" s="109"/>
      <c r="I118" s="109"/>
      <c r="J118" s="109"/>
      <c r="K118" s="94"/>
      <c r="L118" s="94"/>
      <c r="M118" s="96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05"/>
      <c r="AB118" s="106"/>
      <c r="AC118" s="105"/>
      <c r="AD118" s="106"/>
      <c r="AE118" s="106"/>
    </row>
    <row r="119" spans="1:31" ht="15.75" hidden="1">
      <c r="A119" s="111"/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96"/>
      <c r="N119" s="115"/>
      <c r="O119" s="116"/>
      <c r="P119" s="116"/>
      <c r="Q119" s="116"/>
      <c r="R119" s="116"/>
      <c r="S119" s="116"/>
      <c r="T119" s="116"/>
      <c r="U119" s="116"/>
      <c r="V119" s="116"/>
      <c r="W119" s="116"/>
      <c r="X119" s="99"/>
      <c r="Y119" s="116"/>
      <c r="Z119" s="116"/>
      <c r="AA119" s="105"/>
      <c r="AB119" s="106"/>
      <c r="AC119" s="105"/>
      <c r="AD119" s="106"/>
      <c r="AE119" s="106"/>
    </row>
    <row r="120" spans="1:31" ht="15.75" hidden="1">
      <c r="A120" s="111"/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96"/>
      <c r="N120" s="115"/>
      <c r="O120" s="116"/>
      <c r="P120" s="116"/>
      <c r="Q120" s="116"/>
      <c r="R120" s="116"/>
      <c r="S120" s="116"/>
      <c r="T120" s="116"/>
      <c r="U120" s="116"/>
      <c r="V120" s="116"/>
      <c r="W120" s="116"/>
      <c r="X120" s="99"/>
      <c r="Y120" s="116"/>
      <c r="Z120" s="116"/>
      <c r="AA120" s="105"/>
      <c r="AB120" s="106"/>
      <c r="AC120" s="105"/>
      <c r="AD120" s="106"/>
      <c r="AE120" s="106"/>
    </row>
    <row r="121" spans="1:31" ht="15.75">
      <c r="A121" s="111"/>
      <c r="B121" s="112"/>
      <c r="C121" s="113"/>
      <c r="D121" s="113"/>
      <c r="E121" s="113"/>
      <c r="F121" s="113"/>
      <c r="G121" s="113"/>
      <c r="H121" s="113"/>
      <c r="I121" s="113"/>
      <c r="J121" s="114"/>
      <c r="K121" s="113"/>
      <c r="L121" s="113"/>
      <c r="M121" s="96"/>
      <c r="N121" s="118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05"/>
      <c r="AB121" s="106"/>
      <c r="AC121" s="105"/>
      <c r="AD121" s="106"/>
      <c r="AE121" s="106"/>
    </row>
    <row r="122" spans="1:31" ht="15.75" hidden="1">
      <c r="A122" s="111"/>
      <c r="B122" s="112"/>
      <c r="C122" s="113"/>
      <c r="D122" s="113"/>
      <c r="E122" s="113"/>
      <c r="F122" s="113"/>
      <c r="G122" s="113"/>
      <c r="H122" s="113"/>
      <c r="I122" s="113"/>
      <c r="J122" s="114"/>
      <c r="K122" s="113"/>
      <c r="L122" s="113"/>
      <c r="M122" s="96"/>
      <c r="N122" s="118"/>
      <c r="O122" s="116"/>
      <c r="P122" s="116"/>
      <c r="Q122" s="116"/>
      <c r="R122" s="116"/>
      <c r="S122" s="116"/>
      <c r="T122" s="116"/>
      <c r="U122" s="116"/>
      <c r="V122" s="116"/>
      <c r="W122" s="116"/>
      <c r="X122" s="99"/>
      <c r="Y122" s="116"/>
      <c r="Z122" s="116"/>
      <c r="AA122" s="105"/>
      <c r="AB122" s="106"/>
      <c r="AC122" s="105"/>
      <c r="AD122" s="106"/>
      <c r="AE122" s="106"/>
    </row>
    <row r="123" spans="1:31" ht="15.75" hidden="1">
      <c r="A123" s="108"/>
      <c r="B123" s="93"/>
      <c r="C123" s="109"/>
      <c r="D123" s="109"/>
      <c r="E123" s="109"/>
      <c r="F123" s="109"/>
      <c r="G123" s="109"/>
      <c r="H123" s="109"/>
      <c r="I123" s="109"/>
      <c r="J123" s="109"/>
      <c r="K123" s="94"/>
      <c r="L123" s="94"/>
      <c r="M123" s="96"/>
      <c r="N123" s="110"/>
      <c r="O123" s="119"/>
      <c r="P123" s="119"/>
      <c r="Q123" s="119"/>
      <c r="R123" s="119"/>
      <c r="S123" s="119"/>
      <c r="T123" s="119"/>
      <c r="U123" s="119"/>
      <c r="V123" s="116"/>
      <c r="W123" s="119"/>
      <c r="X123" s="99"/>
      <c r="Y123" s="119"/>
      <c r="Z123" s="119"/>
      <c r="AA123" s="105"/>
      <c r="AB123" s="106"/>
      <c r="AC123" s="105"/>
      <c r="AD123" s="106"/>
      <c r="AE123" s="106"/>
    </row>
    <row r="124" spans="1:31" ht="15.75" hidden="1">
      <c r="A124" s="111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96"/>
      <c r="N124" s="115"/>
      <c r="O124" s="116"/>
      <c r="P124" s="116"/>
      <c r="Q124" s="116"/>
      <c r="R124" s="116"/>
      <c r="S124" s="116"/>
      <c r="T124" s="116"/>
      <c r="U124" s="116"/>
      <c r="V124" s="116"/>
      <c r="W124" s="116"/>
      <c r="X124" s="99"/>
      <c r="Y124" s="116"/>
      <c r="Z124" s="116"/>
      <c r="AA124" s="105"/>
      <c r="AB124" s="106"/>
      <c r="AC124" s="105"/>
      <c r="AD124" s="106"/>
      <c r="AE124" s="106"/>
    </row>
    <row r="125" spans="1:31" ht="15.75">
      <c r="A125" s="108"/>
      <c r="B125" s="93"/>
      <c r="C125" s="109"/>
      <c r="D125" s="109"/>
      <c r="E125" s="109"/>
      <c r="F125" s="109"/>
      <c r="G125" s="109"/>
      <c r="H125" s="109"/>
      <c r="I125" s="109"/>
      <c r="J125" s="109"/>
      <c r="K125" s="94"/>
      <c r="L125" s="94"/>
      <c r="M125" s="96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</row>
    <row r="126" spans="1:31" ht="15.75">
      <c r="A126" s="111"/>
      <c r="B126" s="112"/>
      <c r="C126" s="113"/>
      <c r="D126" s="113"/>
      <c r="E126" s="113"/>
      <c r="F126" s="113"/>
      <c r="G126" s="113"/>
      <c r="H126" s="113"/>
      <c r="I126" s="113"/>
      <c r="J126" s="114"/>
      <c r="K126" s="113"/>
      <c r="L126" s="113"/>
      <c r="M126" s="96"/>
      <c r="N126" s="118"/>
      <c r="O126" s="116"/>
      <c r="P126" s="116"/>
      <c r="Q126" s="116"/>
      <c r="R126" s="116"/>
      <c r="S126" s="116"/>
      <c r="T126" s="116"/>
      <c r="U126" s="116"/>
      <c r="V126" s="116"/>
      <c r="W126" s="116"/>
      <c r="X126" s="99"/>
      <c r="Y126" s="116"/>
      <c r="Z126" s="116"/>
      <c r="AA126" s="105"/>
      <c r="AB126" s="106"/>
      <c r="AC126" s="105"/>
      <c r="AD126" s="106"/>
      <c r="AE126" s="106"/>
    </row>
    <row r="127" spans="1:31" ht="15.75">
      <c r="A127" s="111"/>
      <c r="B127" s="112"/>
      <c r="C127" s="113"/>
      <c r="D127" s="113"/>
      <c r="E127" s="113"/>
      <c r="F127" s="113"/>
      <c r="G127" s="113"/>
      <c r="H127" s="113"/>
      <c r="I127" s="113"/>
      <c r="J127" s="114"/>
      <c r="K127" s="113"/>
      <c r="L127" s="113"/>
      <c r="M127" s="96"/>
      <c r="N127" s="118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05"/>
      <c r="AB127" s="106"/>
      <c r="AC127" s="105"/>
      <c r="AD127" s="106"/>
      <c r="AE127" s="106"/>
    </row>
    <row r="128" spans="1:31" ht="15.75" hidden="1">
      <c r="A128" s="111"/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96"/>
      <c r="N128" s="115"/>
      <c r="O128" s="116"/>
      <c r="P128" s="116"/>
      <c r="Q128" s="116"/>
      <c r="R128" s="116"/>
      <c r="S128" s="116"/>
      <c r="T128" s="116"/>
      <c r="U128" s="116"/>
      <c r="V128" s="116"/>
      <c r="W128" s="116"/>
      <c r="X128" s="99"/>
      <c r="Y128" s="116"/>
      <c r="Z128" s="116"/>
      <c r="AA128" s="105"/>
      <c r="AB128" s="106"/>
      <c r="AC128" s="105"/>
      <c r="AD128" s="106"/>
      <c r="AE128" s="106"/>
    </row>
    <row r="129" spans="1:31" ht="15.75" hidden="1">
      <c r="A129" s="108"/>
      <c r="B129" s="93"/>
      <c r="C129" s="109"/>
      <c r="D129" s="109"/>
      <c r="E129" s="109"/>
      <c r="F129" s="109"/>
      <c r="G129" s="109"/>
      <c r="H129" s="109"/>
      <c r="I129" s="109"/>
      <c r="J129" s="109"/>
      <c r="K129" s="94"/>
      <c r="L129" s="94"/>
      <c r="M129" s="96"/>
      <c r="N129" s="110"/>
      <c r="O129" s="119"/>
      <c r="P129" s="119"/>
      <c r="Q129" s="119"/>
      <c r="R129" s="119"/>
      <c r="S129" s="119"/>
      <c r="T129" s="119"/>
      <c r="U129" s="119"/>
      <c r="V129" s="116"/>
      <c r="W129" s="116"/>
      <c r="X129" s="99"/>
      <c r="Y129" s="119"/>
      <c r="Z129" s="119"/>
      <c r="AA129" s="105"/>
      <c r="AB129" s="106"/>
      <c r="AC129" s="105"/>
      <c r="AD129" s="106"/>
      <c r="AE129" s="106"/>
    </row>
    <row r="130" spans="1:31" ht="15.75" hidden="1">
      <c r="A130" s="111"/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96"/>
      <c r="N130" s="115"/>
      <c r="O130" s="116"/>
      <c r="P130" s="116"/>
      <c r="Q130" s="116"/>
      <c r="R130" s="116"/>
      <c r="S130" s="116"/>
      <c r="T130" s="116"/>
      <c r="U130" s="116"/>
      <c r="V130" s="116"/>
      <c r="W130" s="116"/>
      <c r="X130" s="99"/>
      <c r="Y130" s="116"/>
      <c r="Z130" s="116"/>
      <c r="AA130" s="105"/>
      <c r="AB130" s="106"/>
      <c r="AC130" s="105"/>
      <c r="AD130" s="106"/>
      <c r="AE130" s="106"/>
    </row>
    <row r="131" spans="1:31" ht="15.75" hidden="1">
      <c r="A131" s="108"/>
      <c r="B131" s="93"/>
      <c r="C131" s="109"/>
      <c r="D131" s="109"/>
      <c r="E131" s="109"/>
      <c r="F131" s="109"/>
      <c r="G131" s="109"/>
      <c r="H131" s="109"/>
      <c r="I131" s="109"/>
      <c r="J131" s="109"/>
      <c r="K131" s="94"/>
      <c r="L131" s="94"/>
      <c r="M131" s="96"/>
      <c r="N131" s="110"/>
      <c r="O131" s="119"/>
      <c r="P131" s="119"/>
      <c r="Q131" s="119"/>
      <c r="R131" s="119"/>
      <c r="S131" s="119"/>
      <c r="T131" s="119"/>
      <c r="U131" s="119"/>
      <c r="V131" s="98"/>
      <c r="W131" s="119"/>
      <c r="X131" s="99"/>
      <c r="Y131" s="119"/>
      <c r="Z131" s="119"/>
      <c r="AA131" s="105"/>
      <c r="AB131" s="106"/>
      <c r="AC131" s="105"/>
      <c r="AD131" s="106"/>
      <c r="AE131" s="106"/>
    </row>
    <row r="132" spans="1:31" ht="15.75" hidden="1">
      <c r="A132" s="111"/>
      <c r="B132" s="112"/>
      <c r="C132" s="113"/>
      <c r="D132" s="113"/>
      <c r="E132" s="113"/>
      <c r="F132" s="113"/>
      <c r="G132" s="113"/>
      <c r="H132" s="113"/>
      <c r="I132" s="113"/>
      <c r="J132" s="114"/>
      <c r="K132" s="113"/>
      <c r="L132" s="113"/>
      <c r="M132" s="96"/>
      <c r="N132" s="118"/>
      <c r="O132" s="116"/>
      <c r="P132" s="116"/>
      <c r="Q132" s="116"/>
      <c r="R132" s="116"/>
      <c r="S132" s="116"/>
      <c r="T132" s="116"/>
      <c r="U132" s="116"/>
      <c r="V132" s="116"/>
      <c r="W132" s="116"/>
      <c r="X132" s="99"/>
      <c r="Y132" s="116"/>
      <c r="Z132" s="116"/>
      <c r="AA132" s="105"/>
      <c r="AB132" s="106"/>
      <c r="AC132" s="105"/>
      <c r="AD132" s="106"/>
      <c r="AE132" s="106"/>
    </row>
    <row r="133" spans="1:31" ht="15.75" hidden="1">
      <c r="A133" s="111"/>
      <c r="B133" s="112"/>
      <c r="C133" s="113"/>
      <c r="D133" s="113"/>
      <c r="E133" s="113"/>
      <c r="F133" s="113"/>
      <c r="G133" s="113"/>
      <c r="H133" s="113"/>
      <c r="I133" s="113"/>
      <c r="J133" s="114"/>
      <c r="K133" s="113"/>
      <c r="L133" s="113"/>
      <c r="M133" s="96"/>
      <c r="N133" s="118"/>
      <c r="O133" s="116"/>
      <c r="P133" s="116"/>
      <c r="Q133" s="116"/>
      <c r="R133" s="116"/>
      <c r="S133" s="116"/>
      <c r="T133" s="116"/>
      <c r="U133" s="116"/>
      <c r="V133" s="116"/>
      <c r="W133" s="116"/>
      <c r="X133" s="99"/>
      <c r="Y133" s="116"/>
      <c r="Z133" s="116"/>
      <c r="AA133" s="105"/>
      <c r="AB133" s="106"/>
      <c r="AC133" s="105"/>
      <c r="AD133" s="106"/>
      <c r="AE133" s="106"/>
    </row>
    <row r="134" spans="1:31" ht="15.75">
      <c r="A134" s="111"/>
      <c r="B134" s="112"/>
      <c r="C134" s="113"/>
      <c r="D134" s="113"/>
      <c r="E134" s="113"/>
      <c r="F134" s="113"/>
      <c r="G134" s="113"/>
      <c r="H134" s="113"/>
      <c r="I134" s="113"/>
      <c r="J134" s="114"/>
      <c r="K134" s="113"/>
      <c r="L134" s="113"/>
      <c r="M134" s="96"/>
      <c r="N134" s="118"/>
      <c r="O134" s="116"/>
      <c r="P134" s="116"/>
      <c r="Q134" s="116"/>
      <c r="R134" s="116"/>
      <c r="S134" s="116"/>
      <c r="T134" s="116"/>
      <c r="U134" s="116"/>
      <c r="V134" s="116"/>
      <c r="W134" s="116"/>
      <c r="X134" s="99"/>
      <c r="Y134" s="116"/>
      <c r="Z134" s="116"/>
      <c r="AA134" s="105"/>
      <c r="AB134" s="106"/>
      <c r="AC134" s="105"/>
      <c r="AD134" s="106"/>
      <c r="AE134" s="106"/>
    </row>
    <row r="135" spans="1:31" ht="15.75" hidden="1">
      <c r="A135" s="111"/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96"/>
      <c r="N135" s="115"/>
      <c r="O135" s="116"/>
      <c r="P135" s="116"/>
      <c r="Q135" s="116"/>
      <c r="R135" s="116"/>
      <c r="S135" s="116"/>
      <c r="T135" s="116"/>
      <c r="U135" s="116"/>
      <c r="V135" s="116"/>
      <c r="W135" s="116"/>
      <c r="X135" s="99"/>
      <c r="Y135" s="116"/>
      <c r="Z135" s="116"/>
      <c r="AA135" s="105"/>
      <c r="AB135" s="106"/>
      <c r="AC135" s="105"/>
      <c r="AD135" s="106"/>
      <c r="AE135" s="106"/>
    </row>
    <row r="136" spans="1:31" ht="15.75">
      <c r="A136" s="108"/>
      <c r="B136" s="93"/>
      <c r="C136" s="109"/>
      <c r="D136" s="109"/>
      <c r="E136" s="109"/>
      <c r="F136" s="109"/>
      <c r="G136" s="109"/>
      <c r="H136" s="109"/>
      <c r="I136" s="109"/>
      <c r="J136" s="109"/>
      <c r="K136" s="94"/>
      <c r="L136" s="94"/>
      <c r="M136" s="96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</row>
    <row r="137" spans="1:31" ht="15.75">
      <c r="A137" s="111"/>
      <c r="B137" s="112"/>
      <c r="C137" s="113"/>
      <c r="D137" s="113"/>
      <c r="E137" s="113"/>
      <c r="F137" s="113"/>
      <c r="G137" s="113"/>
      <c r="H137" s="113"/>
      <c r="I137" s="113"/>
      <c r="J137" s="114"/>
      <c r="K137" s="113"/>
      <c r="L137" s="113"/>
      <c r="M137" s="96"/>
      <c r="N137" s="118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05"/>
      <c r="AB137" s="106"/>
      <c r="AC137" s="105"/>
      <c r="AD137" s="106"/>
      <c r="AE137" s="106"/>
    </row>
    <row r="138" spans="1:31" ht="15.75">
      <c r="A138" s="111"/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96"/>
      <c r="N138" s="115"/>
      <c r="O138" s="116"/>
      <c r="P138" s="116"/>
      <c r="Q138" s="116"/>
      <c r="R138" s="116"/>
      <c r="S138" s="116"/>
      <c r="T138" s="116"/>
      <c r="U138" s="116"/>
      <c r="V138" s="116"/>
      <c r="W138" s="116"/>
      <c r="X138" s="99"/>
      <c r="Y138" s="116"/>
      <c r="Z138" s="116"/>
      <c r="AA138" s="105"/>
      <c r="AB138" s="106"/>
      <c r="AC138" s="105"/>
      <c r="AD138" s="106"/>
      <c r="AE138" s="106"/>
    </row>
    <row r="139" spans="1:31" ht="15.75" hidden="1">
      <c r="A139" s="111"/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96"/>
      <c r="N139" s="115"/>
      <c r="O139" s="116"/>
      <c r="P139" s="116"/>
      <c r="Q139" s="116"/>
      <c r="R139" s="116"/>
      <c r="S139" s="116"/>
      <c r="T139" s="116"/>
      <c r="U139" s="116"/>
      <c r="V139" s="116"/>
      <c r="W139" s="116"/>
      <c r="X139" s="99"/>
      <c r="Y139" s="116"/>
      <c r="Z139" s="116"/>
      <c r="AA139" s="105"/>
      <c r="AB139" s="106"/>
      <c r="AC139" s="105"/>
      <c r="AD139" s="106"/>
      <c r="AE139" s="106"/>
    </row>
    <row r="140" spans="1:31" ht="15.75" hidden="1">
      <c r="A140" s="111"/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96"/>
      <c r="N140" s="115"/>
      <c r="O140" s="116"/>
      <c r="P140" s="116"/>
      <c r="Q140" s="116"/>
      <c r="R140" s="116"/>
      <c r="S140" s="116"/>
      <c r="T140" s="116"/>
      <c r="U140" s="116"/>
      <c r="V140" s="116"/>
      <c r="W140" s="116"/>
      <c r="X140" s="99"/>
      <c r="Y140" s="116"/>
      <c r="Z140" s="116"/>
      <c r="AA140" s="105"/>
      <c r="AB140" s="106"/>
      <c r="AC140" s="105"/>
      <c r="AD140" s="106"/>
      <c r="AE140" s="106"/>
    </row>
    <row r="141" spans="1:31" ht="15.75">
      <c r="A141" s="108"/>
      <c r="B141" s="93"/>
      <c r="C141" s="109"/>
      <c r="D141" s="109"/>
      <c r="E141" s="109"/>
      <c r="F141" s="109"/>
      <c r="G141" s="109"/>
      <c r="H141" s="109"/>
      <c r="I141" s="109"/>
      <c r="J141" s="109"/>
      <c r="K141" s="94"/>
      <c r="L141" s="94"/>
      <c r="M141" s="96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</row>
    <row r="142" spans="1:31" ht="15" customHeight="1" hidden="1">
      <c r="A142" s="111"/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96"/>
      <c r="N142" s="115"/>
      <c r="O142" s="116"/>
      <c r="P142" s="116"/>
      <c r="Q142" s="116"/>
      <c r="R142" s="116"/>
      <c r="S142" s="116"/>
      <c r="T142" s="116"/>
      <c r="U142" s="116"/>
      <c r="V142" s="116"/>
      <c r="W142" s="116"/>
      <c r="X142" s="99"/>
      <c r="Y142" s="116"/>
      <c r="Z142" s="116"/>
      <c r="AA142" s="105"/>
      <c r="AB142" s="106"/>
      <c r="AC142" s="105"/>
      <c r="AD142" s="106"/>
      <c r="AE142" s="106"/>
    </row>
    <row r="143" spans="1:31" ht="15.75">
      <c r="A143" s="111"/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96"/>
      <c r="N143" s="115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05"/>
      <c r="AB143" s="106"/>
      <c r="AC143" s="105"/>
      <c r="AD143" s="106"/>
      <c r="AE143" s="106"/>
    </row>
    <row r="144" spans="1:31" ht="15.75" hidden="1">
      <c r="A144" s="111"/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96"/>
      <c r="N144" s="115"/>
      <c r="O144" s="116"/>
      <c r="P144" s="116"/>
      <c r="Q144" s="116"/>
      <c r="R144" s="116"/>
      <c r="S144" s="116"/>
      <c r="T144" s="116"/>
      <c r="U144" s="116"/>
      <c r="V144" s="116"/>
      <c r="W144" s="116"/>
      <c r="X144" s="99"/>
      <c r="Y144" s="116"/>
      <c r="Z144" s="116"/>
      <c r="AA144" s="105"/>
      <c r="AB144" s="106"/>
      <c r="AC144" s="105"/>
      <c r="AD144" s="106"/>
      <c r="AE144" s="106"/>
    </row>
    <row r="145" spans="1:31" ht="15.75">
      <c r="A145" s="108"/>
      <c r="B145" s="93"/>
      <c r="C145" s="109"/>
      <c r="D145" s="109"/>
      <c r="E145" s="109"/>
      <c r="F145" s="109"/>
      <c r="G145" s="109"/>
      <c r="H145" s="109"/>
      <c r="I145" s="109"/>
      <c r="J145" s="109"/>
      <c r="K145" s="94"/>
      <c r="L145" s="94"/>
      <c r="M145" s="96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  <row r="146" spans="1:31" ht="15.75">
      <c r="A146" s="111"/>
      <c r="B146" s="112"/>
      <c r="C146" s="113"/>
      <c r="D146" s="113"/>
      <c r="E146" s="113"/>
      <c r="F146" s="113"/>
      <c r="G146" s="113"/>
      <c r="H146" s="113"/>
      <c r="I146" s="113"/>
      <c r="J146" s="114"/>
      <c r="K146" s="113"/>
      <c r="L146" s="113"/>
      <c r="M146" s="96"/>
      <c r="N146" s="118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05"/>
      <c r="AB146" s="106"/>
      <c r="AC146" s="105"/>
      <c r="AD146" s="106"/>
      <c r="AE146" s="106"/>
    </row>
    <row r="147" spans="1:31" ht="15.75" hidden="1">
      <c r="A147" s="111"/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96"/>
      <c r="N147" s="115"/>
      <c r="O147" s="116"/>
      <c r="P147" s="116"/>
      <c r="Q147" s="116"/>
      <c r="R147" s="116"/>
      <c r="S147" s="116"/>
      <c r="T147" s="116"/>
      <c r="U147" s="116"/>
      <c r="V147" s="116"/>
      <c r="W147" s="116"/>
      <c r="X147" s="99"/>
      <c r="Y147" s="116"/>
      <c r="Z147" s="116"/>
      <c r="AA147" s="105"/>
      <c r="AB147" s="106"/>
      <c r="AC147" s="105"/>
      <c r="AD147" s="106"/>
      <c r="AE147" s="106"/>
    </row>
    <row r="148" spans="1:31" ht="15.75" hidden="1">
      <c r="A148" s="108"/>
      <c r="B148" s="93"/>
      <c r="C148" s="109"/>
      <c r="D148" s="109"/>
      <c r="E148" s="109"/>
      <c r="F148" s="109"/>
      <c r="G148" s="109"/>
      <c r="H148" s="109"/>
      <c r="I148" s="109"/>
      <c r="J148" s="109"/>
      <c r="K148" s="113"/>
      <c r="L148" s="113"/>
      <c r="M148" s="96"/>
      <c r="N148" s="110"/>
      <c r="O148" s="119"/>
      <c r="P148" s="119"/>
      <c r="Q148" s="119"/>
      <c r="R148" s="119"/>
      <c r="S148" s="119"/>
      <c r="T148" s="119"/>
      <c r="U148" s="119"/>
      <c r="V148" s="116"/>
      <c r="W148" s="119"/>
      <c r="X148" s="99"/>
      <c r="Y148" s="119"/>
      <c r="Z148" s="119"/>
      <c r="AA148" s="105"/>
      <c r="AB148" s="106"/>
      <c r="AC148" s="105"/>
      <c r="AD148" s="106"/>
      <c r="AE148" s="106"/>
    </row>
    <row r="149" spans="1:31" ht="15.75" hidden="1">
      <c r="A149" s="111"/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96"/>
      <c r="N149" s="115"/>
      <c r="O149" s="116"/>
      <c r="P149" s="116"/>
      <c r="Q149" s="116"/>
      <c r="R149" s="116"/>
      <c r="S149" s="116"/>
      <c r="T149" s="116"/>
      <c r="U149" s="116"/>
      <c r="V149" s="116"/>
      <c r="W149" s="116"/>
      <c r="X149" s="99"/>
      <c r="Y149" s="116"/>
      <c r="Z149" s="116"/>
      <c r="AA149" s="105"/>
      <c r="AB149" s="106"/>
      <c r="AC149" s="105"/>
      <c r="AD149" s="106"/>
      <c r="AE149" s="106"/>
    </row>
    <row r="150" spans="1:31" ht="15.75">
      <c r="A150" s="111"/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96"/>
      <c r="N150" s="115"/>
      <c r="O150" s="116"/>
      <c r="P150" s="116"/>
      <c r="Q150" s="116"/>
      <c r="R150" s="116"/>
      <c r="S150" s="116"/>
      <c r="T150" s="116"/>
      <c r="U150" s="116"/>
      <c r="V150" s="116"/>
      <c r="W150" s="116"/>
      <c r="X150" s="99"/>
      <c r="Y150" s="116"/>
      <c r="Z150" s="116"/>
      <c r="AA150" s="105"/>
      <c r="AB150" s="106"/>
      <c r="AC150" s="105"/>
      <c r="AD150" s="106"/>
      <c r="AE150" s="106"/>
    </row>
    <row r="151" spans="1:31" ht="15.75">
      <c r="A151" s="111"/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96"/>
      <c r="N151" s="115"/>
      <c r="O151" s="116"/>
      <c r="P151" s="116"/>
      <c r="Q151" s="116"/>
      <c r="R151" s="116"/>
      <c r="S151" s="116"/>
      <c r="T151" s="116"/>
      <c r="U151" s="116"/>
      <c r="V151" s="116"/>
      <c r="W151" s="116"/>
      <c r="X151" s="99"/>
      <c r="Y151" s="116"/>
      <c r="Z151" s="116"/>
      <c r="AA151" s="105"/>
      <c r="AB151" s="106"/>
      <c r="AC151" s="105"/>
      <c r="AD151" s="106"/>
      <c r="AE151" s="106"/>
    </row>
    <row r="152" spans="1:31" ht="15.75">
      <c r="A152" s="120"/>
      <c r="B152" s="121"/>
      <c r="C152" s="109"/>
      <c r="D152" s="109"/>
      <c r="E152" s="109"/>
      <c r="F152" s="109"/>
      <c r="G152" s="109"/>
      <c r="H152" s="109"/>
      <c r="I152" s="109"/>
      <c r="J152" s="109"/>
      <c r="K152" s="94"/>
      <c r="L152" s="94"/>
      <c r="M152" s="96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</row>
    <row r="153" spans="1:31" ht="15.75">
      <c r="A153" s="149"/>
      <c r="B153" s="149"/>
      <c r="C153" s="149"/>
      <c r="D153" s="149"/>
      <c r="E153" s="149"/>
      <c r="F153" s="149"/>
      <c r="G153" s="149"/>
      <c r="H153" s="96"/>
      <c r="I153" s="96"/>
      <c r="J153" s="96"/>
      <c r="K153" s="113"/>
      <c r="L153" s="113"/>
      <c r="M153" s="96"/>
      <c r="N153" s="103"/>
      <c r="O153" s="99"/>
      <c r="P153" s="99"/>
      <c r="Q153" s="99"/>
      <c r="R153" s="99"/>
      <c r="S153" s="99"/>
      <c r="T153" s="99"/>
      <c r="U153" s="99"/>
      <c r="V153" s="116"/>
      <c r="W153" s="99"/>
      <c r="X153" s="99"/>
      <c r="Y153" s="99"/>
      <c r="Z153" s="99"/>
      <c r="AA153" s="105"/>
      <c r="AB153" s="106"/>
      <c r="AC153" s="105"/>
      <c r="AD153" s="106"/>
      <c r="AE153" s="106"/>
    </row>
    <row r="154" spans="1:31" ht="15.75" customHeight="1" hidden="1">
      <c r="A154" s="122"/>
      <c r="B154" s="12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124"/>
      <c r="N154" s="97"/>
      <c r="O154" s="98"/>
      <c r="P154" s="98"/>
      <c r="Q154" s="98"/>
      <c r="R154" s="98"/>
      <c r="S154" s="98"/>
      <c r="T154" s="98"/>
      <c r="U154" s="98"/>
      <c r="V154" s="116"/>
      <c r="W154" s="98"/>
      <c r="X154" s="104"/>
      <c r="Y154" s="98"/>
      <c r="Z154" s="98"/>
      <c r="AA154" s="105"/>
      <c r="AB154" s="106"/>
      <c r="AC154" s="105"/>
      <c r="AD154" s="106"/>
      <c r="AE154" s="106"/>
    </row>
    <row r="155" spans="1:31" ht="15.75" hidden="1">
      <c r="A155" s="106"/>
      <c r="B155" s="117"/>
      <c r="C155" s="96"/>
      <c r="D155" s="96"/>
      <c r="E155" s="96"/>
      <c r="F155" s="96"/>
      <c r="G155" s="96"/>
      <c r="H155" s="113"/>
      <c r="I155" s="96"/>
      <c r="J155" s="96"/>
      <c r="K155" s="113"/>
      <c r="L155" s="113"/>
      <c r="M155" s="96"/>
      <c r="N155" s="103"/>
      <c r="O155" s="99"/>
      <c r="P155" s="99"/>
      <c r="Q155" s="99"/>
      <c r="R155" s="99"/>
      <c r="S155" s="99"/>
      <c r="T155" s="99"/>
      <c r="U155" s="99"/>
      <c r="V155" s="116"/>
      <c r="W155" s="99"/>
      <c r="X155" s="99"/>
      <c r="Y155" s="99"/>
      <c r="Z155" s="99"/>
      <c r="AA155" s="105"/>
      <c r="AB155" s="106"/>
      <c r="AC155" s="105"/>
      <c r="AD155" s="106"/>
      <c r="AE155" s="106"/>
    </row>
    <row r="156" spans="1:31" ht="15.75" hidden="1">
      <c r="A156" s="122"/>
      <c r="B156" s="12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124"/>
      <c r="N156" s="97"/>
      <c r="O156" s="98"/>
      <c r="P156" s="98"/>
      <c r="Q156" s="98"/>
      <c r="R156" s="98"/>
      <c r="S156" s="98"/>
      <c r="T156" s="98"/>
      <c r="U156" s="98"/>
      <c r="V156" s="98"/>
      <c r="W156" s="98"/>
      <c r="X156" s="104"/>
      <c r="Y156" s="98"/>
      <c r="Z156" s="98"/>
      <c r="AA156" s="105"/>
      <c r="AB156" s="106"/>
      <c r="AC156" s="105"/>
      <c r="AD156" s="106"/>
      <c r="AE156" s="106"/>
    </row>
    <row r="157" spans="1:31" ht="15.75" hidden="1">
      <c r="A157" s="106"/>
      <c r="B157" s="117"/>
      <c r="C157" s="114"/>
      <c r="D157" s="114"/>
      <c r="E157" s="114"/>
      <c r="F157" s="114"/>
      <c r="G157" s="114"/>
      <c r="H157" s="113"/>
      <c r="I157" s="114"/>
      <c r="J157" s="114"/>
      <c r="K157" s="113"/>
      <c r="L157" s="113"/>
      <c r="M157" s="124"/>
      <c r="N157" s="118"/>
      <c r="O157" s="125"/>
      <c r="P157" s="125"/>
      <c r="Q157" s="125"/>
      <c r="R157" s="125"/>
      <c r="S157" s="125"/>
      <c r="T157" s="125"/>
      <c r="U157" s="125"/>
      <c r="V157" s="116"/>
      <c r="W157" s="125"/>
      <c r="X157" s="104"/>
      <c r="Y157" s="125"/>
      <c r="Z157" s="125"/>
      <c r="AA157" s="105"/>
      <c r="AB157" s="106"/>
      <c r="AC157" s="105"/>
      <c r="AD157" s="106"/>
      <c r="AE157" s="106"/>
    </row>
    <row r="158" spans="1:31" ht="15.75" hidden="1">
      <c r="A158" s="106"/>
      <c r="B158" s="117"/>
      <c r="C158" s="114"/>
      <c r="D158" s="114"/>
      <c r="E158" s="114"/>
      <c r="F158" s="114"/>
      <c r="G158" s="114"/>
      <c r="H158" s="113"/>
      <c r="I158" s="114"/>
      <c r="J158" s="114"/>
      <c r="K158" s="113"/>
      <c r="L158" s="113"/>
      <c r="M158" s="96"/>
      <c r="N158" s="118"/>
      <c r="O158" s="125"/>
      <c r="P158" s="125"/>
      <c r="Q158" s="125"/>
      <c r="R158" s="125"/>
      <c r="S158" s="125"/>
      <c r="T158" s="125"/>
      <c r="U158" s="125"/>
      <c r="V158" s="116"/>
      <c r="W158" s="116"/>
      <c r="X158" s="99"/>
      <c r="Y158" s="125"/>
      <c r="Z158" s="125"/>
      <c r="AA158" s="105"/>
      <c r="AB158" s="106"/>
      <c r="AC158" s="105"/>
      <c r="AD158" s="106"/>
      <c r="AE158" s="106"/>
    </row>
    <row r="159" spans="1:31" ht="15.75" hidden="1">
      <c r="A159" s="122"/>
      <c r="B159" s="12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124"/>
      <c r="N159" s="97"/>
      <c r="O159" s="98"/>
      <c r="P159" s="98"/>
      <c r="Q159" s="98"/>
      <c r="R159" s="98"/>
      <c r="S159" s="98"/>
      <c r="T159" s="98"/>
      <c r="U159" s="98"/>
      <c r="V159" s="116"/>
      <c r="W159" s="98"/>
      <c r="X159" s="104"/>
      <c r="Y159" s="98"/>
      <c r="Z159" s="98"/>
      <c r="AA159" s="105"/>
      <c r="AB159" s="106"/>
      <c r="AC159" s="105"/>
      <c r="AD159" s="106"/>
      <c r="AE159" s="106"/>
    </row>
    <row r="160" spans="1:31" ht="15.75" hidden="1">
      <c r="A160" s="106"/>
      <c r="B160" s="117"/>
      <c r="C160" s="114"/>
      <c r="D160" s="114"/>
      <c r="E160" s="114"/>
      <c r="F160" s="114"/>
      <c r="G160" s="114"/>
      <c r="H160" s="113"/>
      <c r="I160" s="114"/>
      <c r="J160" s="114"/>
      <c r="K160" s="113"/>
      <c r="L160" s="113"/>
      <c r="M160" s="124"/>
      <c r="N160" s="118"/>
      <c r="O160" s="125"/>
      <c r="P160" s="125"/>
      <c r="Q160" s="125"/>
      <c r="R160" s="125"/>
      <c r="S160" s="125"/>
      <c r="T160" s="125"/>
      <c r="U160" s="125"/>
      <c r="V160" s="116"/>
      <c r="W160" s="125"/>
      <c r="X160" s="104"/>
      <c r="Y160" s="125"/>
      <c r="Z160" s="125"/>
      <c r="AA160" s="105"/>
      <c r="AB160" s="106"/>
      <c r="AC160" s="105"/>
      <c r="AD160" s="106"/>
      <c r="AE160" s="106"/>
    </row>
    <row r="161" spans="1:31" ht="15.75">
      <c r="A161" s="106"/>
      <c r="B161" s="126"/>
      <c r="C161" s="127"/>
      <c r="D161" s="127"/>
      <c r="E161" s="127"/>
      <c r="F161" s="127"/>
      <c r="G161" s="127"/>
      <c r="H161" s="127"/>
      <c r="I161" s="127"/>
      <c r="J161" s="127"/>
      <c r="K161" s="94"/>
      <c r="L161" s="94"/>
      <c r="M161" s="124"/>
      <c r="N161" s="128"/>
      <c r="O161" s="129"/>
      <c r="P161" s="129"/>
      <c r="Q161" s="129"/>
      <c r="R161" s="129"/>
      <c r="S161" s="129"/>
      <c r="T161" s="129"/>
      <c r="U161" s="129"/>
      <c r="V161" s="98"/>
      <c r="W161" s="129"/>
      <c r="X161" s="104"/>
      <c r="Y161" s="129"/>
      <c r="Z161" s="129"/>
      <c r="AA161" s="105"/>
      <c r="AB161" s="106"/>
      <c r="AC161" s="105"/>
      <c r="AD161" s="106"/>
      <c r="AE161" s="106"/>
    </row>
    <row r="162" spans="1:31" ht="15.75">
      <c r="A162" s="92"/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6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</row>
    <row r="163" spans="1:31" ht="15.75">
      <c r="A163" s="130"/>
      <c r="B163" s="121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96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</row>
    <row r="164" spans="1:31" ht="15.75" hidden="1">
      <c r="A164" s="150"/>
      <c r="B164" s="150"/>
      <c r="C164" s="150"/>
      <c r="D164" s="150"/>
      <c r="E164" s="150"/>
      <c r="F164" s="96"/>
      <c r="G164" s="96"/>
      <c r="H164" s="96"/>
      <c r="I164" s="96"/>
      <c r="J164" s="96"/>
      <c r="K164" s="96"/>
      <c r="L164" s="96"/>
      <c r="M164" s="96"/>
      <c r="N164" s="103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105"/>
      <c r="AB164" s="106"/>
      <c r="AC164" s="105"/>
      <c r="AD164" s="106"/>
      <c r="AE164" s="106"/>
    </row>
    <row r="165" spans="1:31" ht="15.75" customHeight="1" hidden="1">
      <c r="A165" s="132"/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96"/>
      <c r="N165" s="115"/>
      <c r="O165" s="135"/>
      <c r="P165" s="135"/>
      <c r="Q165" s="135"/>
      <c r="R165" s="135"/>
      <c r="S165" s="135"/>
      <c r="T165" s="135"/>
      <c r="U165" s="135"/>
      <c r="V165" s="135"/>
      <c r="W165" s="135"/>
      <c r="X165" s="99"/>
      <c r="Y165" s="135"/>
      <c r="Z165" s="135"/>
      <c r="AA165" s="105"/>
      <c r="AB165" s="106"/>
      <c r="AC165" s="105"/>
      <c r="AD165" s="106"/>
      <c r="AE165" s="106"/>
    </row>
    <row r="166" spans="1:31" ht="15.75" hidden="1">
      <c r="A166" s="132"/>
      <c r="B166" s="13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96"/>
      <c r="N166" s="115"/>
      <c r="O166" s="116"/>
      <c r="P166" s="116"/>
      <c r="Q166" s="116"/>
      <c r="R166" s="116"/>
      <c r="S166" s="116"/>
      <c r="T166" s="116"/>
      <c r="U166" s="116"/>
      <c r="V166" s="116"/>
      <c r="W166" s="116"/>
      <c r="X166" s="99"/>
      <c r="Y166" s="116"/>
      <c r="Z166" s="116"/>
      <c r="AA166" s="105"/>
      <c r="AB166" s="106"/>
      <c r="AC166" s="105"/>
      <c r="AD166" s="106"/>
      <c r="AE166" s="106"/>
    </row>
    <row r="167" spans="1:31" ht="15.75" hidden="1">
      <c r="A167" s="132"/>
      <c r="B167" s="13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96"/>
      <c r="N167" s="115"/>
      <c r="O167" s="116"/>
      <c r="P167" s="116"/>
      <c r="Q167" s="116"/>
      <c r="R167" s="116"/>
      <c r="S167" s="116"/>
      <c r="T167" s="116"/>
      <c r="U167" s="116"/>
      <c r="V167" s="116"/>
      <c r="W167" s="116"/>
      <c r="X167" s="99"/>
      <c r="Y167" s="116"/>
      <c r="Z167" s="116"/>
      <c r="AA167" s="105"/>
      <c r="AB167" s="106"/>
      <c r="AC167" s="105"/>
      <c r="AD167" s="106"/>
      <c r="AE167" s="106"/>
    </row>
    <row r="168" spans="1:31" ht="15.75" hidden="1">
      <c r="A168" s="132"/>
      <c r="B168" s="13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96"/>
      <c r="N168" s="115"/>
      <c r="O168" s="116"/>
      <c r="P168" s="116"/>
      <c r="Q168" s="116"/>
      <c r="R168" s="116"/>
      <c r="S168" s="116"/>
      <c r="T168" s="116"/>
      <c r="U168" s="116"/>
      <c r="V168" s="116"/>
      <c r="W168" s="116"/>
      <c r="X168" s="99"/>
      <c r="Y168" s="116"/>
      <c r="Z168" s="116"/>
      <c r="AA168" s="105"/>
      <c r="AB168" s="106"/>
      <c r="AC168" s="105"/>
      <c r="AD168" s="106"/>
      <c r="AE168" s="106"/>
    </row>
    <row r="169" spans="1:31" ht="15.75" hidden="1">
      <c r="A169" s="131"/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96"/>
      <c r="N169" s="138"/>
      <c r="O169" s="139"/>
      <c r="P169" s="139"/>
      <c r="Q169" s="139"/>
      <c r="R169" s="139"/>
      <c r="S169" s="139"/>
      <c r="T169" s="139"/>
      <c r="U169" s="139"/>
      <c r="V169" s="139"/>
      <c r="W169" s="139"/>
      <c r="X169" s="99"/>
      <c r="Y169" s="139"/>
      <c r="Z169" s="139"/>
      <c r="AA169" s="105"/>
      <c r="AB169" s="106"/>
      <c r="AC169" s="105"/>
      <c r="AD169" s="106"/>
      <c r="AE169" s="106"/>
    </row>
    <row r="170" spans="1:31" ht="15.75" hidden="1">
      <c r="A170" s="131"/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96"/>
      <c r="N170" s="138"/>
      <c r="O170" s="139"/>
      <c r="P170" s="139"/>
      <c r="Q170" s="139"/>
      <c r="R170" s="139"/>
      <c r="S170" s="139"/>
      <c r="T170" s="139"/>
      <c r="U170" s="139"/>
      <c r="V170" s="139"/>
      <c r="W170" s="139"/>
      <c r="X170" s="99"/>
      <c r="Y170" s="139"/>
      <c r="Z170" s="139"/>
      <c r="AA170" s="105"/>
      <c r="AB170" s="106"/>
      <c r="AC170" s="105"/>
      <c r="AD170" s="106"/>
      <c r="AE170" s="106"/>
    </row>
    <row r="171" spans="1:31" ht="15.75" hidden="1">
      <c r="A171" s="131"/>
      <c r="B171" s="136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96"/>
      <c r="N171" s="141"/>
      <c r="O171" s="142"/>
      <c r="P171" s="142"/>
      <c r="Q171" s="142"/>
      <c r="R171" s="142"/>
      <c r="S171" s="142"/>
      <c r="T171" s="142"/>
      <c r="U171" s="142"/>
      <c r="V171" s="142"/>
      <c r="W171" s="142"/>
      <c r="X171" s="99"/>
      <c r="Y171" s="142"/>
      <c r="Z171" s="142"/>
      <c r="AA171" s="105"/>
      <c r="AB171" s="106"/>
      <c r="AC171" s="105"/>
      <c r="AD171" s="106"/>
      <c r="AE171" s="106"/>
    </row>
    <row r="172" spans="1:31" ht="15.75" hidden="1">
      <c r="A172" s="131"/>
      <c r="B172" s="112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96"/>
      <c r="N172" s="138"/>
      <c r="O172" s="139"/>
      <c r="P172" s="139"/>
      <c r="Q172" s="139"/>
      <c r="R172" s="139"/>
      <c r="S172" s="139"/>
      <c r="T172" s="139"/>
      <c r="U172" s="139"/>
      <c r="V172" s="139"/>
      <c r="W172" s="139"/>
      <c r="X172" s="99"/>
      <c r="Y172" s="139"/>
      <c r="Z172" s="139"/>
      <c r="AA172" s="105"/>
      <c r="AB172" s="106"/>
      <c r="AC172" s="105"/>
      <c r="AD172" s="106"/>
      <c r="AE172" s="106"/>
    </row>
    <row r="173" spans="1:31" ht="15.75" hidden="1">
      <c r="A173" s="131"/>
      <c r="B173" s="112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96"/>
      <c r="N173" s="138"/>
      <c r="O173" s="139"/>
      <c r="P173" s="139"/>
      <c r="Q173" s="139"/>
      <c r="R173" s="139"/>
      <c r="S173" s="139"/>
      <c r="T173" s="139"/>
      <c r="U173" s="139"/>
      <c r="V173" s="139"/>
      <c r="W173" s="139"/>
      <c r="X173" s="99"/>
      <c r="Y173" s="139"/>
      <c r="Z173" s="139"/>
      <c r="AA173" s="105"/>
      <c r="AB173" s="106"/>
      <c r="AC173" s="105"/>
      <c r="AD173" s="106"/>
      <c r="AE173" s="106"/>
    </row>
    <row r="174" spans="1:31" ht="15.75" hidden="1">
      <c r="A174" s="131"/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96"/>
      <c r="N174" s="138"/>
      <c r="O174" s="139"/>
      <c r="P174" s="139"/>
      <c r="Q174" s="139"/>
      <c r="R174" s="139"/>
      <c r="S174" s="139"/>
      <c r="T174" s="139"/>
      <c r="U174" s="139"/>
      <c r="V174" s="139"/>
      <c r="W174" s="139"/>
      <c r="X174" s="99"/>
      <c r="Y174" s="139"/>
      <c r="Z174" s="139"/>
      <c r="AA174" s="105"/>
      <c r="AB174" s="106"/>
      <c r="AC174" s="105"/>
      <c r="AD174" s="106"/>
      <c r="AE174" s="106"/>
    </row>
    <row r="175" spans="1:31" ht="15.75" hidden="1">
      <c r="A175" s="120"/>
      <c r="B175" s="93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96"/>
      <c r="N175" s="110"/>
      <c r="O175" s="119"/>
      <c r="P175" s="119"/>
      <c r="Q175" s="119"/>
      <c r="R175" s="119"/>
      <c r="S175" s="119"/>
      <c r="T175" s="119"/>
      <c r="U175" s="119"/>
      <c r="V175" s="119"/>
      <c r="W175" s="119"/>
      <c r="X175" s="99"/>
      <c r="Y175" s="119"/>
      <c r="Z175" s="119"/>
      <c r="AA175" s="105"/>
      <c r="AB175" s="106"/>
      <c r="AC175" s="105"/>
      <c r="AD175" s="106"/>
      <c r="AE175" s="106"/>
    </row>
    <row r="176" spans="1:31" ht="15.75" hidden="1">
      <c r="A176" s="151"/>
      <c r="B176" s="151"/>
      <c r="C176" s="96"/>
      <c r="D176" s="96"/>
      <c r="E176" s="152"/>
      <c r="F176" s="152"/>
      <c r="G176" s="152"/>
      <c r="H176" s="96"/>
      <c r="I176" s="152"/>
      <c r="J176" s="152"/>
      <c r="K176" s="152"/>
      <c r="L176" s="152"/>
      <c r="M176" s="96"/>
      <c r="N176" s="103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105"/>
      <c r="AB176" s="106"/>
      <c r="AC176" s="105"/>
      <c r="AD176" s="106"/>
      <c r="AE176" s="106"/>
    </row>
    <row r="177" spans="1:31" ht="15.75" customHeight="1" hidden="1">
      <c r="A177" s="10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103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105"/>
      <c r="AB177" s="106"/>
      <c r="AC177" s="106"/>
      <c r="AD177" s="106"/>
      <c r="AE177" s="106"/>
    </row>
    <row r="178" spans="1:31" ht="15.75">
      <c r="A178" s="10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103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105"/>
      <c r="AB178" s="106"/>
      <c r="AC178" s="106"/>
      <c r="AD178" s="106"/>
      <c r="AE178" s="105"/>
    </row>
    <row r="179" spans="1:31" ht="15.75">
      <c r="A179" s="10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103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105"/>
      <c r="AB179" s="106"/>
      <c r="AC179" s="106"/>
      <c r="AD179" s="106"/>
      <c r="AE179" s="106"/>
    </row>
    <row r="180" spans="1:31" ht="15.75">
      <c r="A180" s="10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103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105"/>
      <c r="AB180" s="106"/>
      <c r="AC180" s="106"/>
      <c r="AD180" s="106"/>
      <c r="AE180" s="106"/>
    </row>
    <row r="181" spans="1:31" ht="15.75">
      <c r="A181" s="10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103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105"/>
      <c r="AB181" s="106"/>
      <c r="AC181" s="106"/>
      <c r="AD181" s="106"/>
      <c r="AE181" s="106"/>
    </row>
    <row r="182" spans="1:31" ht="15.75">
      <c r="A182" s="10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103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105"/>
      <c r="AB182" s="106"/>
      <c r="AC182" s="106"/>
      <c r="AD182" s="106"/>
      <c r="AE182" s="106"/>
    </row>
    <row r="183" spans="1:31" ht="15.75">
      <c r="A183" s="10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103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105"/>
      <c r="AB183" s="106"/>
      <c r="AC183" s="106"/>
      <c r="AD183" s="106"/>
      <c r="AE183" s="106"/>
    </row>
    <row r="184" spans="1:31" ht="15.75">
      <c r="A184" s="10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103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105"/>
      <c r="AB184" s="106"/>
      <c r="AC184" s="106"/>
      <c r="AD184" s="106"/>
      <c r="AE184" s="106"/>
    </row>
    <row r="185" spans="1:31" ht="15.75">
      <c r="A185" s="10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103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105"/>
      <c r="AB185" s="106"/>
      <c r="AC185" s="106"/>
      <c r="AD185" s="106"/>
      <c r="AE185" s="106"/>
    </row>
    <row r="186" spans="1:31" ht="15.75">
      <c r="A186" s="10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103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105"/>
      <c r="AB186" s="106"/>
      <c r="AC186" s="106"/>
      <c r="AD186" s="106"/>
      <c r="AE186" s="106"/>
    </row>
    <row r="187" spans="1:31" ht="15.75">
      <c r="A187" s="10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103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105"/>
      <c r="AB187" s="106"/>
      <c r="AC187" s="106"/>
      <c r="AD187" s="106"/>
      <c r="AE187" s="106"/>
    </row>
    <row r="188" spans="1:31" ht="15.75">
      <c r="A188" s="10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103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105"/>
      <c r="AB188" s="106"/>
      <c r="AC188" s="106"/>
      <c r="AD188" s="106"/>
      <c r="AE188" s="106"/>
    </row>
    <row r="189" spans="1:31" ht="15.75">
      <c r="A189" s="10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103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105"/>
      <c r="AB189" s="106"/>
      <c r="AC189" s="106"/>
      <c r="AD189" s="106"/>
      <c r="AE189" s="106"/>
    </row>
    <row r="190" spans="1:31" ht="15.75">
      <c r="A190" s="10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103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105"/>
      <c r="AB190" s="106"/>
      <c r="AC190" s="106"/>
      <c r="AD190" s="106"/>
      <c r="AE190" s="106"/>
    </row>
    <row r="191" spans="1:31" ht="15.75">
      <c r="A191" s="10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103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105"/>
      <c r="AB191" s="106"/>
      <c r="AC191" s="106"/>
      <c r="AD191" s="106"/>
      <c r="AE191" s="106"/>
    </row>
    <row r="192" spans="1:31" ht="15.75">
      <c r="A192" s="10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103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105"/>
      <c r="AB192" s="106"/>
      <c r="AC192" s="106"/>
      <c r="AD192" s="106"/>
      <c r="AE192" s="106"/>
    </row>
    <row r="193" spans="1:31" ht="15.75">
      <c r="A193" s="10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103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105"/>
      <c r="AB193" s="106"/>
      <c r="AC193" s="106"/>
      <c r="AD193" s="106"/>
      <c r="AE193" s="106"/>
    </row>
    <row r="194" spans="1:31" ht="15.75">
      <c r="A194" s="10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103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105"/>
      <c r="AB194" s="106"/>
      <c r="AC194" s="106"/>
      <c r="AD194" s="106"/>
      <c r="AE194" s="106"/>
    </row>
    <row r="195" spans="1:31" ht="15.75">
      <c r="A195" s="10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103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105"/>
      <c r="AB195" s="106"/>
      <c r="AC195" s="106"/>
      <c r="AD195" s="106"/>
      <c r="AE195" s="106"/>
    </row>
    <row r="196" spans="1:31" ht="15.75">
      <c r="A196" s="10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103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105"/>
      <c r="AB196" s="106"/>
      <c r="AC196" s="106"/>
      <c r="AD196" s="106"/>
      <c r="AE196" s="106"/>
    </row>
    <row r="197" spans="1:31" ht="15.75">
      <c r="A197" s="10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103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105"/>
      <c r="AB197" s="106"/>
      <c r="AC197" s="106"/>
      <c r="AD197" s="106"/>
      <c r="AE197" s="106"/>
    </row>
    <row r="198" spans="1:31" ht="15.75">
      <c r="A198" s="10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103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105"/>
      <c r="AB198" s="106"/>
      <c r="AC198" s="106"/>
      <c r="AD198" s="106"/>
      <c r="AE198" s="106"/>
    </row>
    <row r="199" spans="1:31" ht="15.75">
      <c r="A199" s="10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103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105"/>
      <c r="AB199" s="106"/>
      <c r="AC199" s="106"/>
      <c r="AD199" s="106"/>
      <c r="AE199" s="106"/>
    </row>
    <row r="200" spans="1:31" ht="15.75">
      <c r="A200" s="10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103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105"/>
      <c r="AB200" s="106"/>
      <c r="AC200" s="106"/>
      <c r="AD200" s="106"/>
      <c r="AE200" s="106"/>
    </row>
    <row r="201" spans="1:31" ht="15.75">
      <c r="A201" s="10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103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105"/>
      <c r="AB201" s="106"/>
      <c r="AC201" s="106"/>
      <c r="AD201" s="106"/>
      <c r="AE201" s="106"/>
    </row>
    <row r="202" spans="1:31" ht="15.75">
      <c r="A202" s="10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103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105"/>
      <c r="AB202" s="106"/>
      <c r="AC202" s="106"/>
      <c r="AD202" s="106"/>
      <c r="AE202" s="106"/>
    </row>
    <row r="203" spans="1:31" ht="15.75">
      <c r="A203" s="10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103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105"/>
      <c r="AB203" s="106"/>
      <c r="AC203" s="106"/>
      <c r="AD203" s="106"/>
      <c r="AE203" s="106"/>
    </row>
    <row r="204" spans="1:31" ht="15.75">
      <c r="A204" s="10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103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105"/>
      <c r="AB204" s="106"/>
      <c r="AC204" s="106"/>
      <c r="AD204" s="106"/>
      <c r="AE204" s="106"/>
    </row>
    <row r="205" spans="1:31" ht="15.75">
      <c r="A205" s="10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103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105"/>
      <c r="AB205" s="106"/>
      <c r="AC205" s="106"/>
      <c r="AD205" s="106"/>
      <c r="AE205" s="106"/>
    </row>
    <row r="206" spans="1:31" ht="15.75">
      <c r="A206" s="10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103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105"/>
      <c r="AB206" s="106"/>
      <c r="AC206" s="106"/>
      <c r="AD206" s="106"/>
      <c r="AE206" s="106"/>
    </row>
    <row r="207" spans="1:31" ht="15.75">
      <c r="A207" s="10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103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105"/>
      <c r="AB207" s="106"/>
      <c r="AC207" s="106"/>
      <c r="AD207" s="106"/>
      <c r="AE207" s="106"/>
    </row>
    <row r="208" spans="1:31" ht="15.75">
      <c r="A208" s="10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103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105"/>
      <c r="AB208" s="106"/>
      <c r="AC208" s="106"/>
      <c r="AD208" s="106"/>
      <c r="AE208" s="106"/>
    </row>
    <row r="209" spans="1:31" ht="15.75">
      <c r="A209" s="10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103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105"/>
      <c r="AB209" s="106"/>
      <c r="AC209" s="106"/>
      <c r="AD209" s="106"/>
      <c r="AE209" s="106"/>
    </row>
    <row r="210" spans="1:31" ht="15.75">
      <c r="A210" s="10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03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105"/>
      <c r="AB210" s="106"/>
      <c r="AC210" s="106"/>
      <c r="AD210" s="106"/>
      <c r="AE210" s="106"/>
    </row>
    <row r="211" spans="1:31" ht="15.75">
      <c r="A211" s="10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103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105"/>
      <c r="AB211" s="106"/>
      <c r="AC211" s="106"/>
      <c r="AD211" s="106"/>
      <c r="AE211" s="106"/>
    </row>
    <row r="212" spans="1:31" ht="15.75">
      <c r="A212" s="10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103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105"/>
      <c r="AB212" s="106"/>
      <c r="AC212" s="106"/>
      <c r="AD212" s="106"/>
      <c r="AE212" s="106"/>
    </row>
    <row r="213" spans="1:31" ht="15.75">
      <c r="A213" s="10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103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105"/>
      <c r="AB213" s="106"/>
      <c r="AC213" s="106"/>
      <c r="AD213" s="106"/>
      <c r="AE213" s="106"/>
    </row>
    <row r="214" spans="1:31" ht="15.75">
      <c r="A214" s="10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103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105"/>
      <c r="AB214" s="106"/>
      <c r="AC214" s="106"/>
      <c r="AD214" s="106"/>
      <c r="AE214" s="106"/>
    </row>
    <row r="215" spans="1:31" ht="15.75">
      <c r="A215" s="10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103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105"/>
      <c r="AB215" s="106"/>
      <c r="AC215" s="106"/>
      <c r="AD215" s="106"/>
      <c r="AE215" s="106"/>
    </row>
    <row r="216" spans="1:31" ht="15.75">
      <c r="A216" s="10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103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105"/>
      <c r="AB216" s="106"/>
      <c r="AC216" s="106"/>
      <c r="AD216" s="106"/>
      <c r="AE216" s="106"/>
    </row>
    <row r="217" spans="1:31" ht="15.75">
      <c r="A217" s="10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103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105"/>
      <c r="AB217" s="106"/>
      <c r="AC217" s="106"/>
      <c r="AD217" s="106"/>
      <c r="AE217" s="106"/>
    </row>
  </sheetData>
  <sheetProtection/>
  <mergeCells count="15">
    <mergeCell ref="A164:E164"/>
    <mergeCell ref="A176:B176"/>
    <mergeCell ref="E176:G176"/>
    <mergeCell ref="I176:L176"/>
    <mergeCell ref="A36:B36"/>
    <mergeCell ref="A46:A56"/>
    <mergeCell ref="A66:G66"/>
    <mergeCell ref="A90:G90"/>
    <mergeCell ref="A103:G103"/>
    <mergeCell ref="A107:G107"/>
    <mergeCell ref="A3:W3"/>
    <mergeCell ref="A6:G6"/>
    <mergeCell ref="N1:AE1"/>
    <mergeCell ref="N2:AE2"/>
    <mergeCell ref="A153:G153"/>
  </mergeCells>
  <printOptions/>
  <pageMargins left="0" right="0" top="0.984251968503937" bottom="2.1653543307086616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Talovka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administraciya</dc:creator>
  <cp:keywords/>
  <dc:description/>
  <cp:lastModifiedBy>administraciya</cp:lastModifiedBy>
  <cp:lastPrinted>2012-11-27T08:33:45Z</cp:lastPrinted>
  <dcterms:created xsi:type="dcterms:W3CDTF">2012-03-12T07:20:20Z</dcterms:created>
  <dcterms:modified xsi:type="dcterms:W3CDTF">2012-11-28T05:33:01Z</dcterms:modified>
  <cp:category/>
  <cp:version/>
  <cp:contentType/>
  <cp:contentStatus/>
</cp:coreProperties>
</file>